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0" yWindow="0" windowWidth="20610" windowHeight="9195" tabRatio="857" firstSheet="2" activeTab="2"/>
  </bookViews>
  <sheets>
    <sheet name="Титул" sheetId="21" r:id="rId1"/>
    <sheet name="День 1" sheetId="1" r:id="rId2"/>
    <sheet name="День 2" sheetId="2" r:id="rId3"/>
    <sheet name="День 3" sheetId="20" r:id="rId4"/>
    <sheet name="День 4" sheetId="3" r:id="rId5"/>
    <sheet name="День 5" sheetId="4" r:id="rId6"/>
    <sheet name="День 6" sheetId="5" r:id="rId7"/>
    <sheet name="День 7" sheetId="6" r:id="rId8"/>
    <sheet name="День 8" sheetId="7" r:id="rId9"/>
    <sheet name="День 9" sheetId="8" r:id="rId10"/>
    <sheet name="День 10" sheetId="9" r:id="rId11"/>
    <sheet name="День 11" sheetId="10" r:id="rId12"/>
    <sheet name="День 12" sheetId="11" r:id="rId13"/>
    <sheet name="День 13" sheetId="12" r:id="rId14"/>
    <sheet name="День 14" sheetId="13" r:id="rId15"/>
    <sheet name="День 15" sheetId="14" r:id="rId16"/>
    <sheet name="День 16" sheetId="15" r:id="rId17"/>
    <sheet name="День 17" sheetId="16" r:id="rId18"/>
    <sheet name="День 18" sheetId="17" r:id="rId19"/>
    <sheet name="День 19" sheetId="18" r:id="rId20"/>
    <sheet name="День 20" sheetId="19" r:id="rId21"/>
    <sheet name="Общий" sheetId="27" r:id="rId22"/>
    <sheet name="Лист20" sheetId="22" state="hidden" r:id="rId23"/>
    <sheet name="Лист21" sheetId="23" state="hidden" r:id="rId24"/>
    <sheet name="Лист1" sheetId="28" r:id="rId25"/>
    <sheet name="Лист2" sheetId="29" r:id="rId26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" i="15" l="1"/>
  <c r="L23" i="2" l="1"/>
  <c r="L29" i="2"/>
  <c r="L22" i="12" l="1"/>
  <c r="G29" i="2" l="1"/>
  <c r="C29" i="2"/>
  <c r="D29" i="2"/>
  <c r="E29" i="2"/>
  <c r="F29" i="2"/>
  <c r="H29" i="2"/>
  <c r="I29" i="2"/>
  <c r="J29" i="2"/>
  <c r="K29" i="2"/>
  <c r="L10" i="2"/>
  <c r="L11" i="3"/>
  <c r="L24" i="3"/>
  <c r="L21" i="4"/>
  <c r="L28" i="1"/>
  <c r="L10" i="1"/>
  <c r="L21" i="1"/>
  <c r="L28" i="5"/>
  <c r="L29" i="6"/>
  <c r="L22" i="6"/>
  <c r="L10" i="6"/>
  <c r="L11" i="7"/>
  <c r="L24" i="7"/>
  <c r="L30" i="7"/>
  <c r="L29" i="8"/>
  <c r="L11" i="8"/>
  <c r="L10" i="9"/>
  <c r="L22" i="9"/>
  <c r="L27" i="9"/>
  <c r="L30" i="11"/>
  <c r="L28" i="11"/>
  <c r="L22" i="11"/>
  <c r="E22" i="11"/>
  <c r="F22" i="11"/>
  <c r="G22" i="11"/>
  <c r="H22" i="11"/>
  <c r="K22" i="11"/>
  <c r="D22" i="11"/>
  <c r="C22" i="11"/>
  <c r="J22" i="11"/>
  <c r="L10" i="11"/>
  <c r="L28" i="12"/>
  <c r="L10" i="12"/>
  <c r="K22" i="13"/>
  <c r="K32" i="13"/>
  <c r="L30" i="13"/>
  <c r="K30" i="13"/>
  <c r="J30" i="13"/>
  <c r="I30" i="13"/>
  <c r="H30" i="13"/>
  <c r="G30" i="13"/>
  <c r="F30" i="13"/>
  <c r="E30" i="13"/>
  <c r="D30" i="13"/>
  <c r="C30" i="13"/>
  <c r="I30" i="14"/>
  <c r="L10" i="14"/>
  <c r="L24" i="14"/>
  <c r="E10" i="16"/>
  <c r="L29" i="17"/>
  <c r="L23" i="17"/>
  <c r="L10" i="17"/>
  <c r="L31" i="17" s="1"/>
  <c r="D10" i="16"/>
  <c r="C10" i="16"/>
  <c r="H23" i="17"/>
  <c r="K23" i="17"/>
  <c r="J23" i="17"/>
  <c r="I23" i="17"/>
  <c r="G23" i="17"/>
  <c r="F23" i="17"/>
  <c r="E23" i="17"/>
  <c r="D23" i="17"/>
  <c r="C23" i="17"/>
  <c r="L31" i="18"/>
  <c r="L23" i="18"/>
  <c r="J11" i="18"/>
  <c r="K11" i="18"/>
  <c r="L11" i="18"/>
  <c r="C22" i="19"/>
  <c r="D22" i="19"/>
  <c r="E22" i="19"/>
  <c r="F22" i="19"/>
  <c r="G22" i="19"/>
  <c r="I22" i="19"/>
  <c r="J22" i="19"/>
  <c r="L22" i="19"/>
  <c r="K22" i="19"/>
  <c r="H22" i="19"/>
  <c r="L30" i="19"/>
  <c r="L28" i="19"/>
  <c r="L10" i="19"/>
  <c r="L22" i="13" l="1"/>
  <c r="J22" i="13"/>
  <c r="I22" i="13"/>
  <c r="H22" i="13"/>
  <c r="G22" i="13"/>
  <c r="F22" i="13"/>
  <c r="E22" i="13"/>
  <c r="D22" i="13"/>
  <c r="C22" i="13"/>
  <c r="L11" i="13"/>
  <c r="K11" i="13"/>
  <c r="J11" i="13"/>
  <c r="I11" i="13"/>
  <c r="I32" i="13" s="1"/>
  <c r="H11" i="13"/>
  <c r="H32" i="13" s="1"/>
  <c r="G11" i="13"/>
  <c r="G32" i="13" s="1"/>
  <c r="F11" i="13"/>
  <c r="F32" i="13" s="1"/>
  <c r="E11" i="13"/>
  <c r="E32" i="13" s="1"/>
  <c r="D11" i="13"/>
  <c r="D32" i="13" s="1"/>
  <c r="C11" i="13"/>
  <c r="C32" i="13" s="1"/>
  <c r="J32" i="13" l="1"/>
  <c r="L32" i="7"/>
  <c r="M27" i="4" l="1"/>
  <c r="C28" i="11" l="1"/>
  <c r="D28" i="11"/>
  <c r="E28" i="11"/>
  <c r="B28" i="20" l="1"/>
  <c r="B22" i="20"/>
  <c r="B30" i="20" s="1"/>
  <c r="B10" i="20"/>
  <c r="C10" i="1" l="1"/>
  <c r="D24" i="7" l="1"/>
  <c r="E24" i="7"/>
  <c r="F24" i="7"/>
  <c r="G24" i="7"/>
  <c r="H24" i="7"/>
  <c r="I24" i="7"/>
  <c r="J24" i="7"/>
  <c r="K24" i="7"/>
  <c r="C24" i="7"/>
  <c r="C24" i="3"/>
  <c r="D29" i="16" l="1"/>
  <c r="E29" i="16"/>
  <c r="F29" i="16"/>
  <c r="G29" i="16"/>
  <c r="H29" i="16"/>
  <c r="I29" i="16"/>
  <c r="J29" i="16"/>
  <c r="K29" i="16"/>
  <c r="L29" i="16"/>
  <c r="C29" i="16"/>
  <c r="F10" i="16"/>
  <c r="G10" i="16"/>
  <c r="H10" i="16"/>
  <c r="I10" i="16"/>
  <c r="J10" i="16"/>
  <c r="K10" i="16"/>
  <c r="L10" i="16"/>
  <c r="L31" i="16" s="1"/>
  <c r="D10" i="14"/>
  <c r="E10" i="14"/>
  <c r="F10" i="14"/>
  <c r="G10" i="14"/>
  <c r="H10" i="14"/>
  <c r="I10" i="14"/>
  <c r="J10" i="14"/>
  <c r="K10" i="14"/>
  <c r="C10" i="14"/>
  <c r="D10" i="12"/>
  <c r="E10" i="12"/>
  <c r="F10" i="12"/>
  <c r="G10" i="12"/>
  <c r="H10" i="12"/>
  <c r="I10" i="12"/>
  <c r="J10" i="12"/>
  <c r="K10" i="12"/>
  <c r="C10" i="12"/>
  <c r="D10" i="11"/>
  <c r="D30" i="11" s="1"/>
  <c r="E10" i="11"/>
  <c r="E30" i="11" s="1"/>
  <c r="F10" i="11"/>
  <c r="G10" i="11"/>
  <c r="H10" i="11"/>
  <c r="I10" i="11"/>
  <c r="J10" i="11"/>
  <c r="K10" i="11"/>
  <c r="D11" i="8"/>
  <c r="E11" i="8"/>
  <c r="F11" i="8"/>
  <c r="G11" i="8"/>
  <c r="H11" i="8"/>
  <c r="I11" i="8"/>
  <c r="J11" i="8"/>
  <c r="K11" i="8"/>
  <c r="D29" i="8"/>
  <c r="E29" i="8"/>
  <c r="F29" i="8"/>
  <c r="G29" i="8"/>
  <c r="H29" i="8"/>
  <c r="I29" i="8"/>
  <c r="J29" i="8"/>
  <c r="K29" i="8"/>
  <c r="C29" i="8"/>
  <c r="D23" i="8"/>
  <c r="E23" i="8"/>
  <c r="F23" i="8"/>
  <c r="G23" i="8"/>
  <c r="H23" i="8"/>
  <c r="I23" i="8"/>
  <c r="J23" i="8"/>
  <c r="K23" i="8"/>
  <c r="L23" i="8"/>
  <c r="D22" i="6" l="1"/>
  <c r="E22" i="6"/>
  <c r="F22" i="6"/>
  <c r="G22" i="6"/>
  <c r="H22" i="6"/>
  <c r="I22" i="6"/>
  <c r="J22" i="6"/>
  <c r="K22" i="6"/>
  <c r="D28" i="5"/>
  <c r="E28" i="5"/>
  <c r="F28" i="5"/>
  <c r="G28" i="5"/>
  <c r="H28" i="5"/>
  <c r="I28" i="5"/>
  <c r="J28" i="5"/>
  <c r="K28" i="5"/>
  <c r="C28" i="5"/>
  <c r="D21" i="5"/>
  <c r="E21" i="5"/>
  <c r="F21" i="5"/>
  <c r="G21" i="5"/>
  <c r="H21" i="5"/>
  <c r="I21" i="5"/>
  <c r="J21" i="5"/>
  <c r="K21" i="5"/>
  <c r="L21" i="5"/>
  <c r="C21" i="5"/>
  <c r="D27" i="4"/>
  <c r="E27" i="4"/>
  <c r="F27" i="4"/>
  <c r="G27" i="4"/>
  <c r="H27" i="4"/>
  <c r="I27" i="4"/>
  <c r="J27" i="4"/>
  <c r="K27" i="4"/>
  <c r="L27" i="4"/>
  <c r="C27" i="4"/>
  <c r="D21" i="4"/>
  <c r="E21" i="4"/>
  <c r="F21" i="4"/>
  <c r="G21" i="4"/>
  <c r="H21" i="4"/>
  <c r="I21" i="4"/>
  <c r="J21" i="4"/>
  <c r="K21" i="4"/>
  <c r="D10" i="4"/>
  <c r="E10" i="4"/>
  <c r="F10" i="4"/>
  <c r="G10" i="4"/>
  <c r="H10" i="4"/>
  <c r="I10" i="4"/>
  <c r="J10" i="4"/>
  <c r="K10" i="4"/>
  <c r="L10" i="4"/>
  <c r="D31" i="3"/>
  <c r="E31" i="3"/>
  <c r="F31" i="3"/>
  <c r="G31" i="3"/>
  <c r="H31" i="3"/>
  <c r="I31" i="3"/>
  <c r="J31" i="3"/>
  <c r="K31" i="3"/>
  <c r="L31" i="3"/>
  <c r="C31" i="3"/>
  <c r="D24" i="3"/>
  <c r="E24" i="3"/>
  <c r="F24" i="3"/>
  <c r="G24" i="3"/>
  <c r="H24" i="3"/>
  <c r="I24" i="3"/>
  <c r="J24" i="3"/>
  <c r="K24" i="3"/>
  <c r="D14" i="3"/>
  <c r="E14" i="3"/>
  <c r="F14" i="3"/>
  <c r="G14" i="3"/>
  <c r="H14" i="3"/>
  <c r="I14" i="3"/>
  <c r="J14" i="3"/>
  <c r="K14" i="3"/>
  <c r="L14" i="3"/>
  <c r="C14" i="3"/>
  <c r="D10" i="6" l="1"/>
  <c r="E10" i="6"/>
  <c r="F10" i="6"/>
  <c r="G10" i="6"/>
  <c r="H10" i="6"/>
  <c r="I10" i="6"/>
  <c r="J10" i="6"/>
  <c r="K10" i="6"/>
  <c r="C10" i="6"/>
  <c r="I29" i="4" l="1"/>
  <c r="G29" i="4"/>
  <c r="J29" i="4"/>
  <c r="D29" i="4"/>
  <c r="F29" i="4"/>
  <c r="H29" i="4"/>
  <c r="E29" i="4"/>
  <c r="K29" i="4"/>
  <c r="E28" i="20"/>
  <c r="E30" i="20" s="1"/>
  <c r="D28" i="20"/>
  <c r="D30" i="20" s="1"/>
  <c r="C28" i="20"/>
  <c r="C30" i="20" s="1"/>
  <c r="E10" i="1" l="1"/>
  <c r="C21" i="4" l="1"/>
  <c r="L28" i="20"/>
  <c r="L30" i="20" s="1"/>
  <c r="K28" i="20"/>
  <c r="K30" i="20" s="1"/>
  <c r="J28" i="20"/>
  <c r="J30" i="20" s="1"/>
  <c r="I28" i="20"/>
  <c r="I30" i="20" s="1"/>
  <c r="H28" i="20"/>
  <c r="H30" i="20" s="1"/>
  <c r="G28" i="20"/>
  <c r="G30" i="20" s="1"/>
  <c r="F28" i="20"/>
  <c r="F30" i="20" s="1"/>
  <c r="K23" i="2" l="1"/>
  <c r="J23" i="2"/>
  <c r="I23" i="2"/>
  <c r="H23" i="2"/>
  <c r="G23" i="2"/>
  <c r="F23" i="2"/>
  <c r="E23" i="2"/>
  <c r="D23" i="2"/>
  <c r="C23" i="2"/>
  <c r="K10" i="2"/>
  <c r="J10" i="2"/>
  <c r="I10" i="2"/>
  <c r="H10" i="2"/>
  <c r="G10" i="2"/>
  <c r="F10" i="2"/>
  <c r="E10" i="2"/>
  <c r="D10" i="2"/>
  <c r="C10" i="2"/>
  <c r="J31" i="8" l="1"/>
  <c r="G31" i="8"/>
  <c r="L31" i="8"/>
  <c r="E31" i="8"/>
  <c r="K31" i="8"/>
  <c r="I31" i="8"/>
  <c r="F31" i="8"/>
  <c r="D31" i="8"/>
  <c r="H31" i="8"/>
  <c r="E31" i="2"/>
  <c r="C31" i="2"/>
  <c r="J31" i="2"/>
  <c r="D31" i="2"/>
  <c r="I31" i="2"/>
  <c r="F31" i="2"/>
  <c r="K31" i="2"/>
  <c r="G31" i="2"/>
  <c r="L31" i="2"/>
  <c r="H31" i="2"/>
  <c r="C10" i="19"/>
  <c r="D10" i="19"/>
  <c r="E10" i="19"/>
  <c r="F10" i="19"/>
  <c r="G10" i="19"/>
  <c r="H10" i="19"/>
  <c r="I10" i="19"/>
  <c r="J10" i="19"/>
  <c r="K10" i="19"/>
  <c r="C28" i="19"/>
  <c r="D28" i="19"/>
  <c r="E28" i="19"/>
  <c r="F28" i="19"/>
  <c r="G28" i="19"/>
  <c r="H28" i="19"/>
  <c r="I28" i="19"/>
  <c r="J28" i="19"/>
  <c r="K28" i="19"/>
  <c r="C29" i="18"/>
  <c r="D29" i="18"/>
  <c r="E29" i="18"/>
  <c r="F29" i="18"/>
  <c r="G29" i="18"/>
  <c r="H29" i="18"/>
  <c r="I29" i="18"/>
  <c r="J29" i="18"/>
  <c r="K29" i="18"/>
  <c r="L29" i="18"/>
  <c r="C23" i="18"/>
  <c r="D23" i="18"/>
  <c r="E23" i="18"/>
  <c r="F23" i="18"/>
  <c r="G23" i="18"/>
  <c r="H23" i="18"/>
  <c r="I23" i="18"/>
  <c r="J23" i="18"/>
  <c r="K23" i="18"/>
  <c r="C11" i="18" l="1"/>
  <c r="D11" i="18"/>
  <c r="E11" i="18"/>
  <c r="F11" i="18"/>
  <c r="G11" i="18"/>
  <c r="H11" i="18"/>
  <c r="I11" i="18"/>
  <c r="C29" i="17"/>
  <c r="D29" i="17"/>
  <c r="E29" i="17"/>
  <c r="F29" i="17"/>
  <c r="G29" i="17"/>
  <c r="H29" i="17"/>
  <c r="I29" i="17"/>
  <c r="J29" i="17"/>
  <c r="K29" i="17"/>
  <c r="C10" i="17"/>
  <c r="D10" i="17"/>
  <c r="E10" i="17"/>
  <c r="F10" i="17"/>
  <c r="G10" i="17"/>
  <c r="H10" i="17"/>
  <c r="I10" i="17"/>
  <c r="J10" i="17"/>
  <c r="K10" i="17"/>
  <c r="C23" i="15"/>
  <c r="D23" i="15"/>
  <c r="E23" i="15"/>
  <c r="F23" i="15"/>
  <c r="G23" i="15"/>
  <c r="H23" i="15"/>
  <c r="I23" i="15"/>
  <c r="J23" i="15"/>
  <c r="K23" i="15"/>
  <c r="C29" i="6"/>
  <c r="D29" i="6"/>
  <c r="D31" i="6" s="1"/>
  <c r="E29" i="6"/>
  <c r="E31" i="6" s="1"/>
  <c r="F29" i="6"/>
  <c r="F31" i="6" s="1"/>
  <c r="G29" i="6"/>
  <c r="G31" i="6" s="1"/>
  <c r="H29" i="6"/>
  <c r="H31" i="6" s="1"/>
  <c r="I29" i="6"/>
  <c r="I31" i="6" s="1"/>
  <c r="J29" i="6"/>
  <c r="J31" i="6" s="1"/>
  <c r="K29" i="6"/>
  <c r="K31" i="6" s="1"/>
  <c r="L31" i="6"/>
  <c r="C22" i="16" l="1"/>
  <c r="D22" i="16"/>
  <c r="E22" i="16"/>
  <c r="F22" i="16"/>
  <c r="G22" i="16"/>
  <c r="H22" i="16"/>
  <c r="I22" i="16"/>
  <c r="J22" i="16"/>
  <c r="K22" i="16"/>
  <c r="L22" i="16"/>
  <c r="K30" i="10"/>
  <c r="C10" i="10"/>
  <c r="D10" i="10"/>
  <c r="E10" i="10"/>
  <c r="F10" i="10"/>
  <c r="G10" i="10"/>
  <c r="H10" i="10"/>
  <c r="I10" i="10"/>
  <c r="J10" i="10"/>
  <c r="K10" i="10"/>
  <c r="L10" i="10"/>
  <c r="L29" i="15" l="1"/>
  <c r="K29" i="15"/>
  <c r="J29" i="15"/>
  <c r="I29" i="15"/>
  <c r="H29" i="15"/>
  <c r="G29" i="15"/>
  <c r="F29" i="15"/>
  <c r="E29" i="15"/>
  <c r="D29" i="15"/>
  <c r="C29" i="15"/>
  <c r="C30" i="14"/>
  <c r="D30" i="14"/>
  <c r="E30" i="14"/>
  <c r="F30" i="14"/>
  <c r="G30" i="14"/>
  <c r="H30" i="14"/>
  <c r="J30" i="14"/>
  <c r="K30" i="14"/>
  <c r="L30" i="14"/>
  <c r="C10" i="9"/>
  <c r="D10" i="9"/>
  <c r="E10" i="9"/>
  <c r="F10" i="9"/>
  <c r="G10" i="9"/>
  <c r="H10" i="9"/>
  <c r="I10" i="9"/>
  <c r="J10" i="9"/>
  <c r="K10" i="9"/>
  <c r="C10" i="15"/>
  <c r="D10" i="15"/>
  <c r="E10" i="15"/>
  <c r="F10" i="15"/>
  <c r="G10" i="15"/>
  <c r="H10" i="15"/>
  <c r="I10" i="15"/>
  <c r="J10" i="15"/>
  <c r="K10" i="15"/>
  <c r="L10" i="15"/>
  <c r="L31" i="15" s="1"/>
  <c r="D24" i="14"/>
  <c r="E24" i="14"/>
  <c r="F24" i="14"/>
  <c r="G24" i="14"/>
  <c r="H24" i="14"/>
  <c r="I24" i="14"/>
  <c r="J24" i="14"/>
  <c r="K24" i="14"/>
  <c r="C24" i="14"/>
  <c r="C23" i="10"/>
  <c r="D23" i="10"/>
  <c r="E23" i="10"/>
  <c r="F23" i="10"/>
  <c r="G23" i="10"/>
  <c r="H23" i="10"/>
  <c r="I23" i="10"/>
  <c r="J23" i="10"/>
  <c r="K23" i="10"/>
  <c r="K32" i="10" s="1"/>
  <c r="L23" i="10"/>
  <c r="C28" i="12"/>
  <c r="D28" i="12"/>
  <c r="E28" i="12"/>
  <c r="F28" i="12"/>
  <c r="G28" i="12"/>
  <c r="H28" i="12"/>
  <c r="I28" i="12"/>
  <c r="J28" i="12"/>
  <c r="K28" i="12"/>
  <c r="K22" i="12"/>
  <c r="J22" i="12"/>
  <c r="I22" i="12"/>
  <c r="H22" i="12"/>
  <c r="G22" i="12"/>
  <c r="F22" i="12"/>
  <c r="E22" i="12"/>
  <c r="D22" i="12"/>
  <c r="C22" i="12"/>
  <c r="K28" i="11"/>
  <c r="J28" i="11"/>
  <c r="I28" i="11"/>
  <c r="H28" i="11"/>
  <c r="G28" i="11"/>
  <c r="F28" i="11"/>
  <c r="L30" i="10"/>
  <c r="J30" i="10"/>
  <c r="I30" i="10"/>
  <c r="H30" i="10"/>
  <c r="G30" i="10"/>
  <c r="F30" i="10"/>
  <c r="E30" i="10"/>
  <c r="D30" i="10"/>
  <c r="C30" i="10"/>
  <c r="K22" i="9"/>
  <c r="J22" i="9"/>
  <c r="I22" i="9"/>
  <c r="H22" i="9"/>
  <c r="G22" i="9"/>
  <c r="F22" i="9"/>
  <c r="E22" i="9"/>
  <c r="D22" i="9"/>
  <c r="C22" i="9"/>
  <c r="C22" i="6"/>
  <c r="C31" i="6" s="1"/>
  <c r="C27" i="9"/>
  <c r="D27" i="9"/>
  <c r="E27" i="9"/>
  <c r="F27" i="9"/>
  <c r="G27" i="9"/>
  <c r="H27" i="9"/>
  <c r="I27" i="9"/>
  <c r="J27" i="9"/>
  <c r="K27" i="9"/>
  <c r="K30" i="7"/>
  <c r="J30" i="7"/>
  <c r="I30" i="7"/>
  <c r="H30" i="7"/>
  <c r="G30" i="7"/>
  <c r="F30" i="7"/>
  <c r="E30" i="7"/>
  <c r="D30" i="7"/>
  <c r="C30" i="7"/>
  <c r="C10" i="11"/>
  <c r="C30" i="11" s="1"/>
  <c r="C11" i="8"/>
  <c r="C10" i="4"/>
  <c r="C29" i="4" s="1"/>
  <c r="C10" i="5"/>
  <c r="C30" i="5" s="1"/>
  <c r="K11" i="7"/>
  <c r="J11" i="7"/>
  <c r="I11" i="7"/>
  <c r="H11" i="7"/>
  <c r="G11" i="7"/>
  <c r="F11" i="7"/>
  <c r="E11" i="7"/>
  <c r="D11" i="7"/>
  <c r="C11" i="7"/>
  <c r="L10" i="5"/>
  <c r="L30" i="5" s="1"/>
  <c r="K10" i="5"/>
  <c r="K30" i="5" s="1"/>
  <c r="J10" i="5"/>
  <c r="J30" i="5" s="1"/>
  <c r="I10" i="5"/>
  <c r="I30" i="5" s="1"/>
  <c r="H10" i="5"/>
  <c r="H30" i="5" s="1"/>
  <c r="G10" i="5"/>
  <c r="G30" i="5" s="1"/>
  <c r="F10" i="5"/>
  <c r="F30" i="5" s="1"/>
  <c r="E10" i="5"/>
  <c r="E30" i="5" s="1"/>
  <c r="D10" i="5"/>
  <c r="D30" i="5" s="1"/>
  <c r="L33" i="3"/>
  <c r="K11" i="3"/>
  <c r="K33" i="3" s="1"/>
  <c r="J11" i="3"/>
  <c r="J33" i="3" s="1"/>
  <c r="I11" i="3"/>
  <c r="I33" i="3" s="1"/>
  <c r="H11" i="3"/>
  <c r="H33" i="3" s="1"/>
  <c r="G11" i="3"/>
  <c r="G33" i="3" s="1"/>
  <c r="F11" i="3"/>
  <c r="F33" i="3" s="1"/>
  <c r="E11" i="3"/>
  <c r="E33" i="3" s="1"/>
  <c r="D11" i="3"/>
  <c r="D33" i="3" s="1"/>
  <c r="C11" i="3"/>
  <c r="C33" i="3" s="1"/>
  <c r="K28" i="1"/>
  <c r="J28" i="1"/>
  <c r="I28" i="1"/>
  <c r="H28" i="1"/>
  <c r="G28" i="1"/>
  <c r="F28" i="1"/>
  <c r="E28" i="1"/>
  <c r="D28" i="1"/>
  <c r="C28" i="1"/>
  <c r="C21" i="1"/>
  <c r="K21" i="1"/>
  <c r="J21" i="1"/>
  <c r="I21" i="1"/>
  <c r="H21" i="1"/>
  <c r="G21" i="1"/>
  <c r="F21" i="1"/>
  <c r="E21" i="1"/>
  <c r="D21" i="1"/>
  <c r="K10" i="1"/>
  <c r="J10" i="1"/>
  <c r="I10" i="1"/>
  <c r="G10" i="1"/>
  <c r="F10" i="1"/>
  <c r="D10" i="1"/>
  <c r="H32" i="10" l="1"/>
  <c r="G32" i="7"/>
  <c r="H32" i="7"/>
  <c r="C30" i="1"/>
  <c r="C32" i="7"/>
  <c r="E30" i="1"/>
  <c r="G30" i="1"/>
  <c r="F30" i="1"/>
  <c r="K30" i="1"/>
  <c r="J32" i="10"/>
  <c r="F30" i="12"/>
  <c r="K30" i="12"/>
  <c r="D30" i="12"/>
  <c r="G30" i="12"/>
  <c r="E30" i="12"/>
  <c r="J30" i="12"/>
  <c r="H30" i="12"/>
  <c r="L30" i="1"/>
  <c r="L30" i="12"/>
  <c r="C30" i="12"/>
  <c r="H30" i="1"/>
  <c r="D30" i="1"/>
  <c r="I30" i="1"/>
  <c r="F30" i="11"/>
  <c r="K30" i="11"/>
  <c r="I30" i="12"/>
  <c r="J30" i="1"/>
  <c r="G30" i="11"/>
  <c r="I30" i="11"/>
  <c r="J30" i="11"/>
  <c r="H30" i="11"/>
  <c r="I32" i="10"/>
  <c r="F32" i="10"/>
  <c r="C32" i="10"/>
  <c r="E32" i="10"/>
  <c r="L32" i="10"/>
  <c r="G32" i="10"/>
  <c r="D32" i="10"/>
  <c r="L29" i="9"/>
  <c r="J29" i="9"/>
  <c r="E29" i="9"/>
  <c r="I29" i="9"/>
  <c r="G29" i="9"/>
  <c r="D29" i="9"/>
  <c r="K29" i="9"/>
  <c r="F29" i="9"/>
  <c r="C29" i="9"/>
  <c r="H29" i="9"/>
  <c r="F32" i="7"/>
  <c r="K32" i="7"/>
  <c r="D32" i="7"/>
  <c r="I32" i="7"/>
  <c r="E32" i="7"/>
  <c r="J32" i="7"/>
  <c r="C23" i="8"/>
  <c r="C31" i="8" s="1"/>
  <c r="D32" i="14" l="1"/>
  <c r="F32" i="14"/>
  <c r="H32" i="14"/>
  <c r="J32" i="14"/>
  <c r="L32" i="14"/>
  <c r="E32" i="14"/>
  <c r="I32" i="14"/>
  <c r="G32" i="14"/>
  <c r="K32" i="14"/>
  <c r="C32" i="14"/>
  <c r="D31" i="15" l="1"/>
  <c r="K31" i="15"/>
  <c r="H31" i="15"/>
  <c r="J31" i="15"/>
  <c r="I31" i="15"/>
  <c r="F31" i="15"/>
  <c r="E31" i="15"/>
  <c r="G31" i="15"/>
  <c r="C31" i="15"/>
  <c r="K31" i="16" l="1"/>
  <c r="H31" i="16"/>
  <c r="J31" i="16"/>
  <c r="I31" i="16"/>
  <c r="G31" i="16"/>
  <c r="F31" i="16"/>
  <c r="E31" i="16"/>
  <c r="D31" i="16"/>
  <c r="C31" i="16"/>
  <c r="K31" i="17" l="1"/>
  <c r="F31" i="17"/>
  <c r="G31" i="17"/>
  <c r="D31" i="17"/>
  <c r="E31" i="17"/>
  <c r="C31" i="17"/>
  <c r="J31" i="17"/>
  <c r="H31" i="17"/>
  <c r="I31" i="17"/>
  <c r="C31" i="18" l="1"/>
  <c r="K31" i="18"/>
  <c r="J31" i="18"/>
  <c r="I31" i="18"/>
  <c r="H31" i="18"/>
  <c r="G31" i="18"/>
  <c r="F31" i="18"/>
  <c r="E31" i="18"/>
  <c r="D31" i="18"/>
  <c r="K30" i="19" l="1"/>
  <c r="O35" i="27" s="1"/>
  <c r="P35" i="27"/>
  <c r="K35" i="27"/>
  <c r="N35" i="27"/>
  <c r="J30" i="19"/>
  <c r="M35" i="27" s="1"/>
  <c r="I30" i="19"/>
  <c r="L35" i="27" s="1"/>
  <c r="F30" i="19"/>
  <c r="G35" i="27" s="1"/>
  <c r="F35" i="27"/>
  <c r="I35" i="27"/>
  <c r="G30" i="19"/>
  <c r="H35" i="27" s="1"/>
  <c r="C30" i="19"/>
  <c r="C35" i="27" s="1"/>
  <c r="H30" i="19"/>
  <c r="J35" i="27" s="1"/>
  <c r="E30" i="19"/>
  <c r="E35" i="27" s="1"/>
  <c r="D30" i="19"/>
  <c r="D35" i="27" s="1"/>
</calcChain>
</file>

<file path=xl/sharedStrings.xml><?xml version="1.0" encoding="utf-8"?>
<sst xmlns="http://schemas.openxmlformats.org/spreadsheetml/2006/main" count="1340" uniqueCount="222">
  <si>
    <t>«УТВЕРЖДАЮ»</t>
  </si>
  <si>
    <t>Директор ЧУОО Школы «Выбор»</t>
  </si>
  <si>
    <t>____________ Пирхавка Н.Е.</t>
  </si>
  <si>
    <t>«_____» ____________________ 20___ г.</t>
  </si>
  <si>
    <t>Наименование блюд</t>
  </si>
  <si>
    <t>Масса порции</t>
  </si>
  <si>
    <t>Пищевые вещества, г</t>
  </si>
  <si>
    <t>Минеральные вещества, мг</t>
  </si>
  <si>
    <t>Энерг. ценн.</t>
  </si>
  <si>
    <t>№ техн. карты</t>
  </si>
  <si>
    <t>Б</t>
  </si>
  <si>
    <t>Ж</t>
  </si>
  <si>
    <t>У</t>
  </si>
  <si>
    <t>А</t>
  </si>
  <si>
    <t>В1</t>
  </si>
  <si>
    <t>В2</t>
  </si>
  <si>
    <t>РР</t>
  </si>
  <si>
    <t>С</t>
  </si>
  <si>
    <t>Е</t>
  </si>
  <si>
    <t>Ca</t>
  </si>
  <si>
    <t>Mg</t>
  </si>
  <si>
    <t>P</t>
  </si>
  <si>
    <t>Fe</t>
  </si>
  <si>
    <t>Завтрак 1</t>
  </si>
  <si>
    <t>Хлеб пшеничный</t>
  </si>
  <si>
    <t>Итого</t>
  </si>
  <si>
    <t>Завтрак 2</t>
  </si>
  <si>
    <t>Обед</t>
  </si>
  <si>
    <t>Хлеб ржано-пшеничный</t>
  </si>
  <si>
    <t>Полдник</t>
  </si>
  <si>
    <t>Итого за день</t>
  </si>
  <si>
    <t>Борщ с капустой и картофелем на м/б</t>
  </si>
  <si>
    <t>Каша гречневая рассыпчатая</t>
  </si>
  <si>
    <t>Каша вязкая молочная (из пшена и риса) "Дружба"</t>
  </si>
  <si>
    <t>Сельдь с луком и растительным маслом</t>
  </si>
  <si>
    <t>Макароны, запеченные с сыром</t>
  </si>
  <si>
    <t>Пюре картофельное</t>
  </si>
  <si>
    <t>Рис отварной</t>
  </si>
  <si>
    <t>Витамины,м г</t>
  </si>
  <si>
    <t>Соус сметанный с томатом</t>
  </si>
  <si>
    <t>Сухарики из хлеба пшеничного</t>
  </si>
  <si>
    <t>Помидоры свежие</t>
  </si>
  <si>
    <t xml:space="preserve"> </t>
  </si>
  <si>
    <t>День 1</t>
  </si>
  <si>
    <t>Титул</t>
  </si>
  <si>
    <t>Общий</t>
  </si>
  <si>
    <t>Итого за 20 дней</t>
  </si>
  <si>
    <t xml:space="preserve"> ИТОГО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</si>
  <si>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</si>
  <si>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</si>
  <si>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</si>
  <si>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</si>
  <si>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</si>
  <si>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</si>
  <si>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</si>
  <si>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</si>
  <si>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</si>
  <si>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День 11</t>
  </si>
  <si>
    <t>День 12</t>
  </si>
  <si>
    <t>День 13</t>
  </si>
  <si>
    <t>День 14</t>
  </si>
  <si>
    <t>День 15</t>
  </si>
  <si>
    <t>День 16</t>
  </si>
  <si>
    <t>День 17</t>
  </si>
  <si>
    <t>День 18</t>
  </si>
  <si>
    <t>День 19</t>
  </si>
  <si>
    <t>День 20</t>
  </si>
  <si>
    <t>Понедельник</t>
  </si>
  <si>
    <t xml:space="preserve"> Завтрак 1</t>
  </si>
  <si>
    <t>Вторник</t>
  </si>
  <si>
    <t>Среда</t>
  </si>
  <si>
    <t>Четверг</t>
  </si>
  <si>
    <t>Пятница</t>
  </si>
  <si>
    <t xml:space="preserve">Изделия макаронные отварные </t>
  </si>
  <si>
    <t>Яйцо куриное диетическое,сваренное вкрутую</t>
  </si>
  <si>
    <t>Плоды и ягоды свежие (банан)</t>
  </si>
  <si>
    <t>Сыр полутвердый с жирностью до 45% в порционной нарезке</t>
  </si>
  <si>
    <t>Уха ростовская</t>
  </si>
  <si>
    <t>Компот из плодов сухих (смесь косточковых плодов)</t>
  </si>
  <si>
    <t>Плоды и ягоды свежие (яблоко)</t>
  </si>
  <si>
    <t>Котлеты или биточки рыбные собственного производства</t>
  </si>
  <si>
    <t>Картофель отварной ,запеченный со сливочным маслом</t>
  </si>
  <si>
    <t>Запеканка из творога</t>
  </si>
  <si>
    <t>Плоды и ягоды свежие (апельсин)</t>
  </si>
  <si>
    <t>Вода питьевая  не минерализованная на день</t>
  </si>
  <si>
    <t>Вода питьевая не минерализованная на день</t>
  </si>
  <si>
    <t>Молоко сгущенное с сахаром 8,5% жирности</t>
  </si>
  <si>
    <t>Плоды и ягоды свежие (груша)</t>
  </si>
  <si>
    <t>Компот из плодов быстрозамороженных (смесь фруктов)</t>
  </si>
  <si>
    <t>Плоды и ягоды свежие( мандарин)</t>
  </si>
  <si>
    <t xml:space="preserve">Вода питьевая  не минерализованная на день </t>
  </si>
  <si>
    <t>Компот из  плодов сухих (курага)</t>
  </si>
  <si>
    <t>Жаркое по-домашнему (говядина)</t>
  </si>
  <si>
    <t>Пельмени детские из п/ф промышленного производства с маслом слив.</t>
  </si>
  <si>
    <t>Омлет,смешанный с ветчиной ,запеченный</t>
  </si>
  <si>
    <t>Йогурт питьевой в ассортименте</t>
  </si>
  <si>
    <t xml:space="preserve">Какао-напиток растворимый "Горячий шоколад" </t>
  </si>
  <si>
    <t>Тефтели мясные с рисом паровые собственного производства</t>
  </si>
  <si>
    <t>Энерг.ценн.</t>
  </si>
  <si>
    <t xml:space="preserve">Вода питьевая не минерализованная на день </t>
  </si>
  <si>
    <t>Запеканка картофельная с мясом отварным</t>
  </si>
  <si>
    <t>Суп рыбный (консервы лососевые)</t>
  </si>
  <si>
    <t>Вода питьевая   не минерализованная на день</t>
  </si>
  <si>
    <t xml:space="preserve">Вода питьевая   не минерализованная  на день </t>
  </si>
  <si>
    <t xml:space="preserve">Вода питьевая  не минерализованная  на день </t>
  </si>
  <si>
    <t>Икра из уваренных кабачков для дет-го пит-я пром-го производства</t>
  </si>
  <si>
    <t xml:space="preserve">Бульон куриный </t>
  </si>
  <si>
    <t>Рассольник ленинградский на мясном бульоне</t>
  </si>
  <si>
    <t>Омлет натуральный,запеченный</t>
  </si>
  <si>
    <t>Огурцы свежие</t>
  </si>
  <si>
    <t>Ватрушка с творогом собственного производства</t>
  </si>
  <si>
    <t>Гуляш из мяса отварного</t>
  </si>
  <si>
    <t>Кондитерские изделия в ассортименте (баранки)</t>
  </si>
  <si>
    <t>Винегрет  овощной</t>
  </si>
  <si>
    <t>Изделия колбасные вареные (колбаски,сосиски) для шк. пит. отварные</t>
  </si>
  <si>
    <t xml:space="preserve">Огурцы консервированные без уксуса </t>
  </si>
  <si>
    <t>Горошек зеленый консервированный</t>
  </si>
  <si>
    <t>Шницель натуральный рубленный из птицы (индейка)собственного производства</t>
  </si>
  <si>
    <t>Чай чёрный с сахаром</t>
  </si>
  <si>
    <t>Чай чёрный с сахаром и лимоном в порционной нарезке рец. 2</t>
  </si>
  <si>
    <t xml:space="preserve">Сок для детского питания в индивидуальной упаковке в ассортименте </t>
  </si>
  <si>
    <t>Масло коровье сладко-сливочное несолёное (порциями)</t>
  </si>
  <si>
    <t>Изделия фигурные и хлопья  из круп сладкие с молоком</t>
  </si>
  <si>
    <t>Молоко питьевое ультрапастеризованное  с м.д.ж.3,2% в индивидуальной упаковке</t>
  </si>
  <si>
    <t>Йогурт для детского питания порционный в ассортименте</t>
  </si>
  <si>
    <t>Оладьи</t>
  </si>
  <si>
    <t xml:space="preserve">Салат из отварной свёклы с растительным маслом </t>
  </si>
  <si>
    <t>Птица отварная(цыплята), запеченная</t>
  </si>
  <si>
    <t>Плов из риса с мясом (говядина)</t>
  </si>
  <si>
    <t>Суп-пюре из горошка зеленого</t>
  </si>
  <si>
    <t>Кефир  с м.д.ж.2,5%</t>
  </si>
  <si>
    <t>Щи из шпината со сметаной вегетарианские</t>
  </si>
  <si>
    <t>Кондитерские изделия в ассортименте (зефир .пастила со вкусом ванили)</t>
  </si>
  <si>
    <t>Кондитерские изделия в ассортименте (зефир,пастила со вкусом ванили)</t>
  </si>
  <si>
    <t>Бутерброд горячий с сыром</t>
  </si>
  <si>
    <t>Творожок детский  порционный в ассортименте</t>
  </si>
  <si>
    <t>Кондитерские изделия  в ассортименте (джем или повидло)</t>
  </si>
  <si>
    <t xml:space="preserve">Суп с клецуами на мясном бульоне </t>
  </si>
  <si>
    <t xml:space="preserve">Творожок детский порционный в ассортименте </t>
  </si>
  <si>
    <t>Кондитерские изделия в ассортименте (печенье)</t>
  </si>
  <si>
    <t>Салат из моркови с растительным маслом             (с сахаром)</t>
  </si>
  <si>
    <t>Бутерброд с варёной сгущёнкой</t>
  </si>
  <si>
    <t>Бутерброд с джемом или повидлом</t>
  </si>
  <si>
    <t>Сыр мягкий с жирностью до 45% порционный</t>
  </si>
  <si>
    <t>Какао напиток растворимый "Горячий шоколад</t>
  </si>
  <si>
    <t>Йогурт  порционный в ассортименте</t>
  </si>
  <si>
    <t xml:space="preserve">Каша гречневая на молоке </t>
  </si>
  <si>
    <t>Какао  на молоке</t>
  </si>
  <si>
    <t>Витамины,мг</t>
  </si>
  <si>
    <t>Витамины ,мг</t>
  </si>
  <si>
    <t>3.718</t>
  </si>
  <si>
    <t>Каша манная молочная</t>
  </si>
  <si>
    <t>Каша пшенная на молоке</t>
  </si>
  <si>
    <t>Каша рисовая на молоке</t>
  </si>
  <si>
    <t>Каша овсяная  на молоке</t>
  </si>
  <si>
    <t>0Ю03</t>
  </si>
  <si>
    <t>160211-1</t>
  </si>
  <si>
    <t>Изделия макаронные (Вермишель отварная с маслом сливочным )</t>
  </si>
  <si>
    <t>17.15</t>
  </si>
  <si>
    <t>Компот из  плодов сухих (чернослив)</t>
  </si>
  <si>
    <t>Сборник рецептур под ред.М.П.Могильного,2015 г.</t>
  </si>
  <si>
    <t>Сборник рецептур под ред. В.Р.Кучмы,2016 г., Т К Вариант 3</t>
  </si>
  <si>
    <t>Т К №</t>
  </si>
  <si>
    <t xml:space="preserve">Примерное 20 дневное меню для обучающихся 1-4 классов и 5-11классов в общеобразовательных </t>
  </si>
  <si>
    <t>учреждениях</t>
  </si>
  <si>
    <t xml:space="preserve">  </t>
  </si>
  <si>
    <t xml:space="preserve">учреждениях , в части </t>
  </si>
  <si>
    <t xml:space="preserve">организации питания детей 5-11 классов </t>
  </si>
  <si>
    <t xml:space="preserve">В </t>
  </si>
  <si>
    <t>Колбаса (сосиска), запеченная в дрожжевом  тесте собственного производства:</t>
  </si>
  <si>
    <t>ТК№</t>
  </si>
  <si>
    <t xml:space="preserve">Использовался  сборник рецептур блюд и кулинарных изделий </t>
  </si>
  <si>
    <t>Сборник рецептур для питания детей в ДО под ред. Могильного,2011г.</t>
  </si>
  <si>
    <t>0.14</t>
  </si>
  <si>
    <t xml:space="preserve">Салат "степной"из разных овощей </t>
  </si>
  <si>
    <t>Сборник рецептур под ред. В.Т.Лапшиной,2004г.</t>
  </si>
  <si>
    <t>Суп с изделиями макаронными  на бульоне из птицы (суп с лапшой)</t>
  </si>
  <si>
    <t>100104-1</t>
  </si>
  <si>
    <t>Бефстроганов из гавядины/филе грудки птицы (цыпленок)</t>
  </si>
  <si>
    <t>Сборник рецептур блюд под ред. В.Р.Кучмы,2016 г., Т К Вариант 3</t>
  </si>
  <si>
    <t>Соус томатный</t>
  </si>
  <si>
    <t>13.79</t>
  </si>
  <si>
    <t>Напиток из плодов  шиповника</t>
  </si>
  <si>
    <t xml:space="preserve">Бутерброд горячий с полукопчёной (варёной) колбасой и сыром </t>
  </si>
  <si>
    <t>Бутерброд с колбасой полукопчёной</t>
  </si>
  <si>
    <t>110332-2</t>
  </si>
  <si>
    <t xml:space="preserve">Чай чёрный с сахаром и лимоном в порционной нарезке </t>
  </si>
  <si>
    <t>Чай чёрный с сахаром и лимоном в порционной нарезке</t>
  </si>
  <si>
    <t>158.34</t>
  </si>
  <si>
    <t>Суп-пюре овощной</t>
  </si>
  <si>
    <t>Суп картофельный с фрикадельками</t>
  </si>
  <si>
    <t>100202-1</t>
  </si>
  <si>
    <t>Тефтели из говядины</t>
  </si>
  <si>
    <t>Плов куриный</t>
  </si>
  <si>
    <t>Сборник рецептур под ред.            С. В. Маслова, 2015</t>
  </si>
  <si>
    <t>Тефтели мясные с  рисом паровые с соусом собственного производства</t>
  </si>
  <si>
    <t xml:space="preserve">Пирог открытый (пирожки печёные)  из теста дрожжевого с яблочным джемом или  повидлом (яблоком)   собственного производства  </t>
  </si>
  <si>
    <t>Напиток из плодов быстрозамороженных (клюква)</t>
  </si>
  <si>
    <t xml:space="preserve">   Сборник рецептур под ред.            С. В. Маслова, 2015</t>
  </si>
  <si>
    <t>Сборник рецептур-М: Хлебпродинформ,2004г.; ТТК</t>
  </si>
  <si>
    <t>Салат из помидоров свежих с репчатым луком и растит. маслом</t>
  </si>
  <si>
    <t>100612-1</t>
  </si>
  <si>
    <t>Напиток из плодов цитрусовых  свежих (апельсин/лимон)</t>
  </si>
  <si>
    <t>Напиток из плодов быстрозамор-х(чёрная  смородина)</t>
  </si>
  <si>
    <t>Булочка    с кунжутом (корицей ,сахаром) собственного производства. (Тесто по рецептуре булочки "Любимая")</t>
  </si>
  <si>
    <t>Тесто для "Сосиски запечённой в тесте"  по рецептуре булочки "Любимая"</t>
  </si>
  <si>
    <t xml:space="preserve">Азу из говядины </t>
  </si>
  <si>
    <t>Суп-крем  из разных овощей с брокколи  со сливками</t>
  </si>
  <si>
    <t>Котлеты или биточки рыбные(треска )собственного производмтва</t>
  </si>
  <si>
    <t xml:space="preserve">Салат из сырых овощей  с растительным маслом </t>
  </si>
  <si>
    <t xml:space="preserve">Салат из сырых овощей  с  растительным маслом </t>
  </si>
  <si>
    <t xml:space="preserve">Салат из сырыхх овощей с растительным маслом </t>
  </si>
  <si>
    <t xml:space="preserve">Салат из сырых овощей   с растительным маслом </t>
  </si>
  <si>
    <t>Ватрушка с сыром собственного производства</t>
  </si>
  <si>
    <t xml:space="preserve">Суп картофельный с бабовыми (фасоль) на м/б </t>
  </si>
  <si>
    <t xml:space="preserve">Суп картофельный с бабовыми (горох) на м/б </t>
  </si>
  <si>
    <r>
      <t xml:space="preserve">  </t>
    </r>
    <r>
      <rPr>
        <b/>
        <sz val="8"/>
        <color theme="1"/>
        <rFont val="Calibri"/>
        <family val="2"/>
        <charset val="204"/>
        <scheme val="minor"/>
      </rPr>
      <t xml:space="preserve"> Сборник рецептур под ред.            С. В. Маслова, 2015</t>
    </r>
  </si>
  <si>
    <t>Бутерброд с колбасой полукопчёной (варёной)</t>
  </si>
  <si>
    <t>Каша  молочная 7 злаков</t>
  </si>
  <si>
    <t>Каша молочная 7 злаков</t>
  </si>
  <si>
    <t>Суп картофельный на м/б</t>
  </si>
  <si>
    <t xml:space="preserve">Суп-пюре из овощей с    цветной капустой вегетарианские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</si>
</sst>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 wrapText="1"/>
    </xf>
    <xf numFmtId="2" fontId="0" fillId="0" borderId="4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2" fillId="0" borderId="0" xfId="0" applyFont="1"/>
    <xf numFmtId="0" fontId="13" fillId="0" borderId="2" xfId="0" applyFont="1" applyBorder="1" applyAlignment="1">
      <alignment vertical="center" wrapText="1"/>
    </xf>
    <xf numFmtId="0" fontId="1" fillId="0" borderId="0" xfId="0" applyFont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4" xfId="0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14" fillId="0" borderId="2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5" fillId="0" borderId="4" xfId="0" applyNumberFormat="1" applyFont="1" applyBorder="1" applyAlignment="1">
      <alignment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5" fillId="0" borderId="0" xfId="0" applyFont="1"/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8" fillId="0" borderId="2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1" fillId="0" borderId="0" xfId="0" applyNumberFormat="1" applyFont="1"/>
    <xf numFmtId="0" fontId="9" fillId="0" borderId="0" xfId="0" applyFont="1"/>
    <xf numFmtId="0" fontId="11" fillId="0" borderId="0" xfId="0" applyFont="1"/>
    <xf numFmtId="0" fontId="0" fillId="0" borderId="12" xfId="0" applyBorder="1"/>
    <xf numFmtId="0" fontId="10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3" xfId="0" applyFont="1" applyBorder="1"/>
    <xf numFmtId="0" fontId="0" fillId="0" borderId="14" xfId="0" applyBorder="1"/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5" xfId="0" applyBorder="1"/>
    <xf numFmtId="0" fontId="8" fillId="0" borderId="16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17" xfId="0" applyBorder="1"/>
    <xf numFmtId="0" fontId="0" fillId="0" borderId="18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3" fillId="0" borderId="25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Font="1"/>
    <xf numFmtId="16" fontId="10" fillId="0" borderId="4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3" fillId="0" borderId="4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20" fillId="0" borderId="10" xfId="0" applyFont="1" applyBorder="1" applyAlignment="1">
      <alignment vertical="top" wrapText="1"/>
    </xf>
    <xf numFmtId="0" fontId="22" fillId="0" borderId="0" xfId="0" applyFont="1"/>
    <xf numFmtId="0" fontId="0" fillId="0" borderId="0" xfId="0" applyAlignment="1">
      <alignment horizontal="left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 indent="3"/>
    </xf>
    <xf numFmtId="0" fontId="23" fillId="0" borderId="0" xfId="0" applyFont="1" applyAlignment="1">
      <alignment horizontal="left" vertical="center" indent="8"/>
    </xf>
    <xf numFmtId="0" fontId="16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/>
    <xf numFmtId="0" fontId="24" fillId="0" borderId="0" xfId="0" applyFont="1"/>
    <xf numFmtId="0" fontId="24" fillId="0" borderId="0" xfId="0" applyFont="1" applyAlignment="1">
      <alignment horizontal="left" vertical="center"/>
    </xf>
    <xf numFmtId="0" fontId="25" fillId="0" borderId="0" xfId="0" applyFont="1"/>
    <xf numFmtId="0" fontId="25" fillId="0" borderId="0" xfId="0" applyFont="1" applyAlignment="1">
      <alignment horizontal="left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18"/>
  <sheetViews>
    <sheetView topLeftCell="A7" zoomScaleNormal="100" workbookViewId="0">
      <selection activeCell="E4" sqref="E4"/>
    </sheetView>
  </sheetViews>
  <sheetFormatPr defaultRowHeight="15" x14ac:dyDescent="0.25"/>
  <cols>
    <col min="5" max="5" width="7.28515625" customWidth="1"/>
  </cols>
  <sheetData>
    <row r="1" spans="1:26" x14ac:dyDescent="0.25">
      <c r="A1" s="44" t="s">
        <v>44</v>
      </c>
    </row>
    <row r="2" spans="1:26" x14ac:dyDescent="0.25">
      <c r="J2" s="24" t="s">
        <v>0</v>
      </c>
      <c r="K2" s="24"/>
      <c r="L2" s="24"/>
      <c r="M2" s="24"/>
      <c r="N2" s="24"/>
      <c r="O2" s="24"/>
    </row>
    <row r="3" spans="1:26" x14ac:dyDescent="0.25">
      <c r="E3" s="24"/>
      <c r="J3" s="24" t="s">
        <v>1</v>
      </c>
      <c r="K3" s="24"/>
      <c r="L3" s="24"/>
      <c r="M3" s="24"/>
      <c r="N3" s="24"/>
      <c r="O3" s="24"/>
    </row>
    <row r="4" spans="1:26" x14ac:dyDescent="0.25">
      <c r="J4" s="24"/>
      <c r="K4" s="24"/>
      <c r="L4" s="24"/>
      <c r="M4" s="24"/>
      <c r="N4" s="24"/>
      <c r="O4" s="24"/>
    </row>
    <row r="5" spans="1:26" x14ac:dyDescent="0.25">
      <c r="J5" s="24" t="s">
        <v>2</v>
      </c>
      <c r="K5" s="24"/>
      <c r="L5" s="24"/>
      <c r="M5" s="24"/>
      <c r="N5" s="24"/>
      <c r="O5" s="24"/>
    </row>
    <row r="6" spans="1:26" x14ac:dyDescent="0.25">
      <c r="J6" s="24" t="s">
        <v>3</v>
      </c>
      <c r="K6" s="24"/>
      <c r="L6" s="24"/>
      <c r="M6" s="24"/>
      <c r="N6" s="24"/>
      <c r="O6" s="24"/>
    </row>
    <row r="7" spans="1:26" x14ac:dyDescent="0.25">
      <c r="J7" s="24"/>
      <c r="K7" s="24"/>
      <c r="L7" s="24"/>
      <c r="M7" s="24"/>
      <c r="N7" s="24"/>
      <c r="O7" s="24"/>
    </row>
    <row r="8" spans="1:26" x14ac:dyDescent="0.25">
      <c r="J8" s="24"/>
      <c r="K8" s="24"/>
      <c r="L8" s="24"/>
      <c r="M8" s="24"/>
      <c r="N8" s="24"/>
      <c r="O8" s="24"/>
    </row>
    <row r="9" spans="1:26" x14ac:dyDescent="0.25"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</row>
    <row r="10" spans="1:26" ht="33.75" x14ac:dyDescent="0.5">
      <c r="B10" s="151"/>
      <c r="C10" s="128" t="s">
        <v>163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28"/>
      <c r="V10" s="149"/>
      <c r="W10" s="149"/>
      <c r="X10" s="149"/>
      <c r="Y10" s="149"/>
      <c r="Z10" s="149"/>
    </row>
    <row r="11" spans="1:26" ht="33.75" x14ac:dyDescent="0.5">
      <c r="B11" s="151" t="s">
        <v>165</v>
      </c>
      <c r="C11" s="131" t="s">
        <v>164</v>
      </c>
      <c r="D11" s="130" t="s">
        <v>166</v>
      </c>
      <c r="E11" s="128"/>
      <c r="F11" s="128"/>
      <c r="G11" s="156"/>
      <c r="H11" s="156"/>
      <c r="I11" s="156" t="s">
        <v>167</v>
      </c>
      <c r="J11" s="156"/>
      <c r="K11" s="156"/>
      <c r="L11" s="156"/>
      <c r="M11" s="156"/>
      <c r="N11" s="157"/>
      <c r="O11" s="157"/>
      <c r="P11" s="157"/>
      <c r="Q11" s="150"/>
      <c r="R11" s="150"/>
      <c r="S11" s="150"/>
      <c r="T11" s="150"/>
      <c r="U11" s="150"/>
      <c r="V11" s="149"/>
      <c r="W11" s="149"/>
      <c r="X11" s="149"/>
      <c r="Y11" s="149"/>
      <c r="Z11" s="149"/>
    </row>
    <row r="12" spans="1:26" ht="33.75" x14ac:dyDescent="0.5">
      <c r="B12" s="151"/>
      <c r="C12" s="128"/>
      <c r="D12" s="128"/>
      <c r="E12" s="128"/>
      <c r="F12" s="128"/>
      <c r="G12" s="156"/>
      <c r="H12" s="156"/>
      <c r="I12" s="156"/>
      <c r="J12" s="156"/>
      <c r="K12" s="156"/>
      <c r="L12" s="156"/>
      <c r="M12" s="156"/>
      <c r="N12" s="157"/>
      <c r="O12" s="157"/>
      <c r="P12" s="157"/>
      <c r="Q12" s="150"/>
      <c r="R12" s="150"/>
      <c r="S12" s="150"/>
      <c r="T12" s="150"/>
      <c r="U12" s="150"/>
      <c r="V12" s="149"/>
      <c r="W12" s="149"/>
      <c r="X12" s="149"/>
      <c r="Y12" s="149"/>
      <c r="Z12" s="149"/>
    </row>
    <row r="13" spans="1:26" ht="33.75" x14ac:dyDescent="0.5"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</row>
    <row r="14" spans="1:26" x14ac:dyDescent="0.25"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</row>
    <row r="16" spans="1:26" x14ac:dyDescent="0.25">
      <c r="J16" t="s">
        <v>168</v>
      </c>
    </row>
    <row r="18" spans="3:3" ht="18.75" x14ac:dyDescent="0.3">
      <c r="C18" s="126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N31"/>
  <sheetViews>
    <sheetView topLeftCell="A25" zoomScale="110" zoomScaleNormal="110" workbookViewId="0">
      <selection activeCell="G28" sqref="G28"/>
    </sheetView>
  </sheetViews>
  <sheetFormatPr defaultRowHeight="15" x14ac:dyDescent="0.25"/>
  <cols>
    <col min="1" max="1" width="25.7109375" customWidth="1"/>
    <col min="2" max="2" width="9.7109375" customWidth="1"/>
    <col min="3" max="11" width="8.7109375" customWidth="1"/>
    <col min="12" max="12" width="10.7109375" customWidth="1"/>
    <col min="13" max="13" width="13.28515625" customWidth="1"/>
    <col min="14" max="14" width="24.85546875" customWidth="1"/>
  </cols>
  <sheetData>
    <row r="1" spans="1:14" s="34" customFormat="1" ht="16.5" thickBot="1" x14ac:dyDescent="0.3">
      <c r="A1" s="72" t="s">
        <v>55</v>
      </c>
    </row>
    <row r="2" spans="1:14" ht="1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148</v>
      </c>
      <c r="G2" s="171"/>
      <c r="H2" s="171"/>
      <c r="I2" s="170" t="s">
        <v>7</v>
      </c>
      <c r="J2" s="171"/>
      <c r="K2" s="172"/>
      <c r="L2" s="168" t="s">
        <v>8</v>
      </c>
      <c r="M2" s="168" t="s">
        <v>162</v>
      </c>
      <c r="N2" s="166" t="s">
        <v>171</v>
      </c>
    </row>
    <row r="3" spans="1:14" ht="39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69"/>
      <c r="N3" s="167"/>
    </row>
    <row r="4" spans="1:14" ht="15.75" thickBot="1" x14ac:dyDescent="0.3">
      <c r="A4" s="3" t="s">
        <v>23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23.25" thickBot="1" x14ac:dyDescent="0.3">
      <c r="A5" s="12" t="s">
        <v>154</v>
      </c>
      <c r="B5" s="52">
        <v>200</v>
      </c>
      <c r="C5" s="60">
        <v>5.52</v>
      </c>
      <c r="D5" s="60">
        <v>9</v>
      </c>
      <c r="E5" s="52">
        <v>25.68</v>
      </c>
      <c r="F5" s="52">
        <v>0.14000000000000001</v>
      </c>
      <c r="G5" s="52">
        <v>0.14000000000000001</v>
      </c>
      <c r="H5" s="60">
        <v>0.46</v>
      </c>
      <c r="I5" s="52">
        <v>108.58</v>
      </c>
      <c r="J5" s="52">
        <v>44.32</v>
      </c>
      <c r="K5" s="60">
        <v>1.06</v>
      </c>
      <c r="L5" s="52">
        <v>241.94</v>
      </c>
      <c r="M5" s="52">
        <v>120209</v>
      </c>
      <c r="N5" s="123" t="s">
        <v>161</v>
      </c>
    </row>
    <row r="6" spans="1:14" ht="23.25" thickBot="1" x14ac:dyDescent="0.3">
      <c r="A6" s="7" t="s">
        <v>118</v>
      </c>
      <c r="B6" s="52">
        <v>200</v>
      </c>
      <c r="C6" s="52">
        <v>0</v>
      </c>
      <c r="D6" s="52">
        <v>0</v>
      </c>
      <c r="E6" s="52">
        <v>15.98</v>
      </c>
      <c r="F6" s="52">
        <v>0</v>
      </c>
      <c r="G6" s="52">
        <v>0</v>
      </c>
      <c r="H6" s="52">
        <v>0</v>
      </c>
      <c r="I6" s="52">
        <v>3.94</v>
      </c>
      <c r="J6" s="52">
        <v>0</v>
      </c>
      <c r="K6" s="52">
        <v>0.04</v>
      </c>
      <c r="L6" s="52">
        <v>63.84</v>
      </c>
      <c r="M6" s="52">
        <v>160106</v>
      </c>
      <c r="N6" s="123" t="s">
        <v>161</v>
      </c>
    </row>
    <row r="7" spans="1:14" s="34" customFormat="1" ht="26.25" thickBot="1" x14ac:dyDescent="0.3">
      <c r="A7" s="12" t="s">
        <v>96</v>
      </c>
      <c r="B7" s="1">
        <v>200</v>
      </c>
      <c r="C7" s="1">
        <v>3.98</v>
      </c>
      <c r="D7" s="1">
        <v>3.4</v>
      </c>
      <c r="E7" s="1">
        <v>33.200000000000003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171.8</v>
      </c>
      <c r="M7" s="1"/>
      <c r="N7" s="1"/>
    </row>
    <row r="8" spans="1:14" ht="26.25" thickBot="1" x14ac:dyDescent="0.3">
      <c r="A8" s="12" t="s">
        <v>124</v>
      </c>
      <c r="B8" s="52">
        <v>100</v>
      </c>
      <c r="C8" s="52">
        <v>5</v>
      </c>
      <c r="D8" s="52">
        <v>3.2</v>
      </c>
      <c r="E8" s="108">
        <v>3.5</v>
      </c>
      <c r="F8" s="52">
        <v>0.04</v>
      </c>
      <c r="G8" s="52">
        <v>0.02</v>
      </c>
      <c r="H8" s="108">
        <v>0.6</v>
      </c>
      <c r="I8" s="52">
        <v>122</v>
      </c>
      <c r="J8" s="52">
        <v>15</v>
      </c>
      <c r="K8" s="52">
        <v>0.1</v>
      </c>
      <c r="L8" s="52">
        <v>68</v>
      </c>
      <c r="M8" s="52"/>
      <c r="N8" s="52"/>
    </row>
    <row r="9" spans="1:14" ht="39" thickBot="1" x14ac:dyDescent="0.3">
      <c r="A9" s="12" t="s">
        <v>121</v>
      </c>
      <c r="B9" s="52">
        <v>10</v>
      </c>
      <c r="C9" s="52">
        <v>0.08</v>
      </c>
      <c r="D9" s="52">
        <v>8.25</v>
      </c>
      <c r="E9" s="52">
        <v>0.08</v>
      </c>
      <c r="F9" s="52">
        <v>0</v>
      </c>
      <c r="G9" s="52">
        <v>0.01</v>
      </c>
      <c r="H9" s="52">
        <v>0</v>
      </c>
      <c r="I9" s="52">
        <v>1.2</v>
      </c>
      <c r="J9" s="52">
        <v>0</v>
      </c>
      <c r="K9" s="52">
        <v>0.02</v>
      </c>
      <c r="L9" s="52">
        <v>74.8</v>
      </c>
      <c r="M9" s="52">
        <v>140113</v>
      </c>
      <c r="N9" s="123" t="s">
        <v>161</v>
      </c>
    </row>
    <row r="10" spans="1:14" ht="23.25" thickBot="1" x14ac:dyDescent="0.3">
      <c r="A10" s="7" t="s">
        <v>24</v>
      </c>
      <c r="B10" s="52">
        <v>40</v>
      </c>
      <c r="C10" s="52">
        <v>3</v>
      </c>
      <c r="D10" s="52">
        <v>1.1599999999999999</v>
      </c>
      <c r="E10" s="108">
        <v>20.56</v>
      </c>
      <c r="F10" s="52">
        <v>4.3999999999999997E-2</v>
      </c>
      <c r="G10" s="52">
        <v>1.2E-2</v>
      </c>
      <c r="H10" s="108">
        <v>0</v>
      </c>
      <c r="I10" s="52">
        <v>9.4</v>
      </c>
      <c r="J10" s="52">
        <v>5.2</v>
      </c>
      <c r="K10" s="52">
        <v>0.48</v>
      </c>
      <c r="L10" s="52">
        <v>104.8</v>
      </c>
      <c r="M10" s="52">
        <v>200102</v>
      </c>
      <c r="N10" s="123" t="s">
        <v>161</v>
      </c>
    </row>
    <row r="11" spans="1:14" ht="15.75" thickBot="1" x14ac:dyDescent="0.3">
      <c r="A11" s="8" t="s">
        <v>25</v>
      </c>
      <c r="B11" s="1">
        <v>750</v>
      </c>
      <c r="C11" s="15">
        <f t="shared" ref="C11:K11" si="0">SUM(C5:C10)</f>
        <v>17.579999999999998</v>
      </c>
      <c r="D11" s="15">
        <f t="shared" si="0"/>
        <v>25.01</v>
      </c>
      <c r="E11" s="15">
        <f t="shared" si="0"/>
        <v>99</v>
      </c>
      <c r="F11" s="15">
        <f t="shared" si="0"/>
        <v>0.22400000000000003</v>
      </c>
      <c r="G11" s="15">
        <f t="shared" si="0"/>
        <v>0.18200000000000002</v>
      </c>
      <c r="H11" s="15">
        <f t="shared" si="0"/>
        <v>1.06</v>
      </c>
      <c r="I11" s="15">
        <f t="shared" si="0"/>
        <v>245.11999999999998</v>
      </c>
      <c r="J11" s="15">
        <f t="shared" si="0"/>
        <v>64.52</v>
      </c>
      <c r="K11" s="15">
        <f t="shared" si="0"/>
        <v>1.7000000000000002</v>
      </c>
      <c r="L11" s="15">
        <f>SUM(L5:L10)</f>
        <v>725.17999999999984</v>
      </c>
      <c r="M11" s="1"/>
      <c r="N11" s="15"/>
    </row>
    <row r="12" spans="1:14" ht="15.75" thickBot="1" x14ac:dyDescent="0.3">
      <c r="A12" s="3" t="s">
        <v>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51.75" thickBot="1" x14ac:dyDescent="0.3">
      <c r="A13" s="7" t="s">
        <v>123</v>
      </c>
      <c r="B13" s="52">
        <v>200</v>
      </c>
      <c r="C13" s="52">
        <v>6</v>
      </c>
      <c r="D13" s="52">
        <v>6.4</v>
      </c>
      <c r="E13" s="52">
        <v>9.4</v>
      </c>
      <c r="F13" s="52">
        <v>0.04</v>
      </c>
      <c r="G13" s="52">
        <v>0.26</v>
      </c>
      <c r="H13" s="52">
        <v>12</v>
      </c>
      <c r="I13" s="52">
        <v>242</v>
      </c>
      <c r="J13" s="52">
        <v>28</v>
      </c>
      <c r="K13" s="52">
        <v>0.2</v>
      </c>
      <c r="L13" s="52">
        <v>120</v>
      </c>
      <c r="M13" s="52">
        <v>230105</v>
      </c>
      <c r="N13" s="123" t="s">
        <v>161</v>
      </c>
    </row>
    <row r="14" spans="1:14" ht="15.75" thickBot="1" x14ac:dyDescent="0.3">
      <c r="A14" s="8" t="s">
        <v>25</v>
      </c>
      <c r="B14" s="15">
        <v>200</v>
      </c>
      <c r="C14" s="52">
        <v>6</v>
      </c>
      <c r="D14" s="52">
        <v>6.4</v>
      </c>
      <c r="E14" s="52">
        <v>9.4</v>
      </c>
      <c r="F14" s="52">
        <v>0.04</v>
      </c>
      <c r="G14" s="52">
        <v>0.26</v>
      </c>
      <c r="H14" s="52">
        <v>12</v>
      </c>
      <c r="I14" s="52">
        <v>242</v>
      </c>
      <c r="J14" s="52">
        <v>28</v>
      </c>
      <c r="K14" s="52">
        <v>0.2</v>
      </c>
      <c r="L14" s="52">
        <v>120</v>
      </c>
      <c r="M14" s="15"/>
      <c r="N14" s="52"/>
    </row>
    <row r="15" spans="1:14" ht="15.75" thickBot="1" x14ac:dyDescent="0.3">
      <c r="A15" s="3" t="s">
        <v>27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6.25" thickBot="1" x14ac:dyDescent="0.3">
      <c r="A16" s="12" t="s">
        <v>34</v>
      </c>
      <c r="B16" s="1">
        <v>25</v>
      </c>
      <c r="C16" s="1">
        <v>3.07</v>
      </c>
      <c r="D16" s="1">
        <v>2.5</v>
      </c>
      <c r="E16" s="1">
        <v>0.55000000000000004</v>
      </c>
      <c r="F16" s="1">
        <v>0</v>
      </c>
      <c r="G16" s="1">
        <v>0</v>
      </c>
      <c r="H16" s="1">
        <v>0.67500000000000004</v>
      </c>
      <c r="I16" s="1">
        <v>0</v>
      </c>
      <c r="J16" s="1">
        <v>0</v>
      </c>
      <c r="K16" s="1">
        <v>0</v>
      </c>
      <c r="L16" s="1">
        <v>37.130000000000003</v>
      </c>
      <c r="M16" s="1" t="s">
        <v>201</v>
      </c>
      <c r="N16" s="154" t="s">
        <v>194</v>
      </c>
    </row>
    <row r="17" spans="1:14" ht="26.25" thickBot="1" x14ac:dyDescent="0.3">
      <c r="A17" s="12" t="s">
        <v>107</v>
      </c>
      <c r="B17" s="1">
        <v>250</v>
      </c>
      <c r="C17" s="1">
        <v>6.36</v>
      </c>
      <c r="D17" s="1">
        <v>8.9</v>
      </c>
      <c r="E17" s="1">
        <v>11.81</v>
      </c>
      <c r="F17" s="1">
        <v>0</v>
      </c>
      <c r="G17" s="1">
        <v>0</v>
      </c>
      <c r="H17" s="1">
        <v>13.722</v>
      </c>
      <c r="I17" s="1">
        <v>32.29</v>
      </c>
      <c r="J17" s="1">
        <v>24.08</v>
      </c>
      <c r="K17" s="1">
        <v>1.38</v>
      </c>
      <c r="L17" s="1" t="s">
        <v>188</v>
      </c>
      <c r="M17" s="1">
        <v>96</v>
      </c>
      <c r="N17" s="125" t="s">
        <v>160</v>
      </c>
    </row>
    <row r="18" spans="1:14" ht="26.25" thickBot="1" x14ac:dyDescent="0.3">
      <c r="A18" s="12" t="s">
        <v>100</v>
      </c>
      <c r="B18" s="1">
        <v>250</v>
      </c>
      <c r="C18" s="1">
        <v>24.45</v>
      </c>
      <c r="D18" s="1">
        <v>23.55</v>
      </c>
      <c r="E18" s="1">
        <v>44.22</v>
      </c>
      <c r="F18" s="1">
        <v>0.35</v>
      </c>
      <c r="G18" s="1">
        <v>0.35</v>
      </c>
      <c r="H18" s="1">
        <v>25</v>
      </c>
      <c r="I18" s="1">
        <v>60.5</v>
      </c>
      <c r="J18" s="1">
        <v>77.8</v>
      </c>
      <c r="K18" s="1">
        <v>5.0250000000000004</v>
      </c>
      <c r="L18" s="1">
        <v>487.22500000000002</v>
      </c>
      <c r="M18" s="1">
        <v>120534</v>
      </c>
      <c r="N18" s="123" t="s">
        <v>161</v>
      </c>
    </row>
    <row r="19" spans="1:14" s="34" customFormat="1" ht="23.25" thickBot="1" x14ac:dyDescent="0.3">
      <c r="A19" s="12" t="s">
        <v>39</v>
      </c>
      <c r="B19" s="1">
        <v>30</v>
      </c>
      <c r="C19" s="1">
        <v>0.52500000000000002</v>
      </c>
      <c r="D19" s="1">
        <v>1.5</v>
      </c>
      <c r="E19" s="1">
        <v>2.1</v>
      </c>
      <c r="F19" s="1">
        <v>0</v>
      </c>
      <c r="G19" s="1">
        <v>0</v>
      </c>
      <c r="H19" s="1">
        <v>0.40500000000000003</v>
      </c>
      <c r="I19" s="1">
        <v>8.76</v>
      </c>
      <c r="J19" s="1">
        <v>2.92</v>
      </c>
      <c r="K19" s="1">
        <v>0.12</v>
      </c>
      <c r="L19" s="1">
        <v>24.03</v>
      </c>
      <c r="M19" s="1">
        <v>355</v>
      </c>
      <c r="N19" s="125" t="s">
        <v>160</v>
      </c>
    </row>
    <row r="20" spans="1:14" s="34" customFormat="1" ht="26.25" thickBot="1" x14ac:dyDescent="0.3">
      <c r="A20" s="12" t="s">
        <v>78</v>
      </c>
      <c r="B20" s="1">
        <v>200</v>
      </c>
      <c r="C20" s="1">
        <v>4.3600000000000003</v>
      </c>
      <c r="D20" s="1">
        <v>6.6</v>
      </c>
      <c r="E20" s="1">
        <v>29.34</v>
      </c>
      <c r="F20" s="1">
        <v>0.22</v>
      </c>
      <c r="G20" s="1">
        <v>0.18</v>
      </c>
      <c r="H20" s="1">
        <v>17.28</v>
      </c>
      <c r="I20" s="1">
        <v>70.040000000000006</v>
      </c>
      <c r="J20" s="1">
        <v>43.98</v>
      </c>
      <c r="K20" s="1">
        <v>1.64</v>
      </c>
      <c r="L20" s="39">
        <v>194.56</v>
      </c>
      <c r="M20" s="1">
        <v>130101</v>
      </c>
      <c r="N20" s="123" t="s">
        <v>161</v>
      </c>
    </row>
    <row r="21" spans="1:14" s="34" customFormat="1" ht="23.25" thickBot="1" x14ac:dyDescent="0.3">
      <c r="A21" s="7" t="s">
        <v>24</v>
      </c>
      <c r="B21" s="52">
        <v>20</v>
      </c>
      <c r="C21" s="52">
        <v>1.5</v>
      </c>
      <c r="D21" s="52">
        <v>0.57999999999999996</v>
      </c>
      <c r="E21" s="52">
        <v>10.28</v>
      </c>
      <c r="F21" s="52">
        <v>2.1999999999999999E-2</v>
      </c>
      <c r="G21" s="52">
        <v>6.0000000000000001E-3</v>
      </c>
      <c r="H21" s="52">
        <v>0</v>
      </c>
      <c r="I21" s="52">
        <v>4.7</v>
      </c>
      <c r="J21" s="52">
        <v>2.6</v>
      </c>
      <c r="K21" s="52">
        <v>0.24</v>
      </c>
      <c r="L21" s="52">
        <v>52.4</v>
      </c>
      <c r="M21" s="52">
        <v>200102</v>
      </c>
      <c r="N21" s="123" t="s">
        <v>161</v>
      </c>
    </row>
    <row r="22" spans="1:14" ht="23.25" thickBot="1" x14ac:dyDescent="0.3">
      <c r="A22" s="7" t="s">
        <v>28</v>
      </c>
      <c r="B22" s="52">
        <v>20</v>
      </c>
      <c r="C22" s="52">
        <v>1.1200000000000001</v>
      </c>
      <c r="D22" s="52">
        <v>0.22</v>
      </c>
      <c r="E22" s="52">
        <v>9.8800000000000008</v>
      </c>
      <c r="F22" s="52">
        <v>2.1999999999999999E-2</v>
      </c>
      <c r="G22" s="52">
        <v>6.0000000000000001E-3</v>
      </c>
      <c r="H22" s="52">
        <v>0</v>
      </c>
      <c r="I22" s="52">
        <v>50</v>
      </c>
      <c r="J22" s="52">
        <v>5</v>
      </c>
      <c r="K22" s="52">
        <v>0.62</v>
      </c>
      <c r="L22" s="53">
        <v>46.4</v>
      </c>
      <c r="M22" s="53">
        <v>200103</v>
      </c>
      <c r="N22" s="123" t="s">
        <v>161</v>
      </c>
    </row>
    <row r="23" spans="1:14" ht="15.75" thickBot="1" x14ac:dyDescent="0.3">
      <c r="A23" s="8" t="s">
        <v>25</v>
      </c>
      <c r="B23" s="1">
        <v>795</v>
      </c>
      <c r="C23" s="15">
        <f t="shared" ref="C23:L23" si="1">SUM(C16:C22)</f>
        <v>41.384999999999991</v>
      </c>
      <c r="D23" s="15">
        <f t="shared" si="1"/>
        <v>43.85</v>
      </c>
      <c r="E23" s="15">
        <f t="shared" si="1"/>
        <v>108.17999999999999</v>
      </c>
      <c r="F23" s="15">
        <f t="shared" si="1"/>
        <v>0.61399999999999999</v>
      </c>
      <c r="G23" s="15">
        <f t="shared" si="1"/>
        <v>0.54200000000000004</v>
      </c>
      <c r="H23" s="15">
        <f t="shared" si="1"/>
        <v>57.082000000000001</v>
      </c>
      <c r="I23" s="15">
        <f t="shared" si="1"/>
        <v>226.29</v>
      </c>
      <c r="J23" s="15">
        <f t="shared" si="1"/>
        <v>156.38</v>
      </c>
      <c r="K23" s="15">
        <f t="shared" si="1"/>
        <v>9.0250000000000004</v>
      </c>
      <c r="L23" s="15">
        <f t="shared" si="1"/>
        <v>841.74499999999989</v>
      </c>
      <c r="M23" s="1"/>
      <c r="N23" s="15"/>
    </row>
    <row r="24" spans="1:14" ht="15.75" thickBot="1" x14ac:dyDescent="0.3">
      <c r="A24" s="9" t="s">
        <v>29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26.25" thickBot="1" x14ac:dyDescent="0.3">
      <c r="A25" s="13" t="s">
        <v>213</v>
      </c>
      <c r="B25" s="1">
        <v>100</v>
      </c>
      <c r="C25" s="1">
        <v>11.9</v>
      </c>
      <c r="D25" s="1">
        <v>9.83</v>
      </c>
      <c r="E25" s="1">
        <v>48</v>
      </c>
      <c r="F25" s="1">
        <v>0.14000000000000001</v>
      </c>
      <c r="G25" s="1">
        <v>0.17</v>
      </c>
      <c r="H25" s="1">
        <v>0.23</v>
      </c>
      <c r="I25" s="1">
        <v>101.97</v>
      </c>
      <c r="J25" s="1">
        <v>19.12</v>
      </c>
      <c r="K25" s="1">
        <v>1.03</v>
      </c>
      <c r="L25" s="1">
        <v>328.66</v>
      </c>
      <c r="M25" s="1">
        <v>190307</v>
      </c>
      <c r="N25" s="154" t="s">
        <v>194</v>
      </c>
    </row>
    <row r="26" spans="1:14" ht="26.25" thickBot="1" x14ac:dyDescent="0.3">
      <c r="A26" s="12" t="s">
        <v>95</v>
      </c>
      <c r="B26" s="52">
        <v>100</v>
      </c>
      <c r="C26" s="52">
        <v>5</v>
      </c>
      <c r="D26" s="52">
        <v>3</v>
      </c>
      <c r="E26" s="52">
        <v>7.8</v>
      </c>
      <c r="F26" s="52">
        <v>0.06</v>
      </c>
      <c r="G26" s="52">
        <v>0.27</v>
      </c>
      <c r="H26" s="52">
        <v>1</v>
      </c>
      <c r="I26" s="52">
        <v>200</v>
      </c>
      <c r="J26" s="52">
        <v>19</v>
      </c>
      <c r="K26" s="52">
        <v>0.1</v>
      </c>
      <c r="L26" s="52">
        <v>79</v>
      </c>
      <c r="M26" s="52">
        <v>230104</v>
      </c>
      <c r="N26" s="123" t="s">
        <v>161</v>
      </c>
    </row>
    <row r="27" spans="1:14" ht="23.25" thickBot="1" x14ac:dyDescent="0.3">
      <c r="A27" s="7" t="s">
        <v>118</v>
      </c>
      <c r="B27" s="52">
        <v>200</v>
      </c>
      <c r="C27" s="52">
        <v>0</v>
      </c>
      <c r="D27" s="52">
        <v>0</v>
      </c>
      <c r="E27" s="52">
        <v>15.98</v>
      </c>
      <c r="F27" s="52">
        <v>0</v>
      </c>
      <c r="G27" s="52">
        <v>0</v>
      </c>
      <c r="H27" s="52">
        <v>0</v>
      </c>
      <c r="I27" s="52">
        <v>3.94</v>
      </c>
      <c r="J27" s="52">
        <v>0</v>
      </c>
      <c r="K27" s="52">
        <v>0.04</v>
      </c>
      <c r="L27" s="52">
        <v>63.84</v>
      </c>
      <c r="M27" s="52">
        <v>160106</v>
      </c>
      <c r="N27" s="123" t="s">
        <v>161</v>
      </c>
    </row>
    <row r="28" spans="1:14" ht="27" thickBot="1" x14ac:dyDescent="0.3">
      <c r="A28" s="36" t="s">
        <v>79</v>
      </c>
      <c r="B28" s="52">
        <v>150</v>
      </c>
      <c r="C28" s="52">
        <v>0.6</v>
      </c>
      <c r="D28" s="52">
        <v>0.6</v>
      </c>
      <c r="E28" s="60">
        <v>14.7</v>
      </c>
      <c r="F28" s="52">
        <v>4.4999999999999998E-2</v>
      </c>
      <c r="G28" s="52">
        <v>0.03</v>
      </c>
      <c r="H28" s="52">
        <v>15</v>
      </c>
      <c r="I28" s="60">
        <v>24</v>
      </c>
      <c r="J28" s="60">
        <v>13.5</v>
      </c>
      <c r="K28" s="52">
        <v>3.3</v>
      </c>
      <c r="L28" s="52">
        <v>70.5</v>
      </c>
      <c r="M28" s="52">
        <v>210110</v>
      </c>
      <c r="N28" s="123" t="s">
        <v>161</v>
      </c>
    </row>
    <row r="29" spans="1:14" ht="15.75" thickBot="1" x14ac:dyDescent="0.3">
      <c r="A29" s="8" t="s">
        <v>25</v>
      </c>
      <c r="B29" s="1">
        <v>550</v>
      </c>
      <c r="C29" s="15">
        <f t="shared" ref="C29:K29" si="2">SUM(C25:C28)</f>
        <v>17.5</v>
      </c>
      <c r="D29" s="15">
        <f t="shared" si="2"/>
        <v>13.43</v>
      </c>
      <c r="E29" s="15">
        <f t="shared" si="2"/>
        <v>86.48</v>
      </c>
      <c r="F29" s="15">
        <f t="shared" si="2"/>
        <v>0.245</v>
      </c>
      <c r="G29" s="15">
        <f t="shared" si="2"/>
        <v>0.47000000000000008</v>
      </c>
      <c r="H29" s="15">
        <f t="shared" si="2"/>
        <v>16.23</v>
      </c>
      <c r="I29" s="15">
        <f t="shared" si="2"/>
        <v>329.91</v>
      </c>
      <c r="J29" s="15">
        <f t="shared" si="2"/>
        <v>51.620000000000005</v>
      </c>
      <c r="K29" s="15">
        <f t="shared" si="2"/>
        <v>4.47</v>
      </c>
      <c r="L29" s="15">
        <f>SUM(L25:L28)</f>
        <v>542</v>
      </c>
      <c r="M29" s="1"/>
      <c r="N29" s="15"/>
    </row>
    <row r="30" spans="1:14" ht="26.25" thickBot="1" x14ac:dyDescent="0.3">
      <c r="A30" s="7" t="s">
        <v>90</v>
      </c>
      <c r="B30" s="1">
        <v>400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6.5" thickBot="1" x14ac:dyDescent="0.3">
      <c r="A31" s="10" t="s">
        <v>30</v>
      </c>
      <c r="B31" s="11"/>
      <c r="C31" s="17">
        <f t="shared" ref="C31:L31" si="3">SUMIF($A:$A,"Итого",C:C)</f>
        <v>82.464999999999989</v>
      </c>
      <c r="D31" s="17">
        <f t="shared" si="3"/>
        <v>88.69</v>
      </c>
      <c r="E31" s="17">
        <f t="shared" si="3"/>
        <v>303.06</v>
      </c>
      <c r="F31" s="17">
        <f t="shared" si="3"/>
        <v>1.123</v>
      </c>
      <c r="G31" s="17">
        <f t="shared" si="3"/>
        <v>1.4540000000000002</v>
      </c>
      <c r="H31" s="17">
        <f t="shared" si="3"/>
        <v>86.372</v>
      </c>
      <c r="I31" s="17">
        <f t="shared" si="3"/>
        <v>1043.32</v>
      </c>
      <c r="J31" s="17">
        <f t="shared" si="3"/>
        <v>300.52</v>
      </c>
      <c r="K31" s="17">
        <f t="shared" si="3"/>
        <v>15.395</v>
      </c>
      <c r="L31" s="17">
        <f t="shared" si="3"/>
        <v>2228.9249999999997</v>
      </c>
      <c r="M31" s="11"/>
      <c r="N31" s="17"/>
    </row>
  </sheetData>
  <mergeCells count="8">
    <mergeCell ref="N2:N3"/>
    <mergeCell ref="M2:M3"/>
    <mergeCell ref="A2:A3"/>
    <mergeCell ref="B2:B3"/>
    <mergeCell ref="C2:E2"/>
    <mergeCell ref="F2:H2"/>
    <mergeCell ref="I2:K2"/>
    <mergeCell ref="L2:L3"/>
  </mergeCells>
  <pageMargins left="0.25" right="0.25" top="0.75" bottom="0.75" header="0.3" footer="0.3"/>
  <pageSetup paperSize="9" scale="84" fitToHeight="0" orientation="landscape" cellComments="atEnd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N29"/>
  <sheetViews>
    <sheetView zoomScale="110" zoomScaleNormal="110" workbookViewId="0">
      <selection activeCell="F6" sqref="F6"/>
    </sheetView>
  </sheetViews>
  <sheetFormatPr defaultRowHeight="15" x14ac:dyDescent="0.25"/>
  <cols>
    <col min="1" max="1" width="25.7109375" customWidth="1"/>
    <col min="2" max="2" width="9.7109375" customWidth="1"/>
    <col min="3" max="11" width="8.7109375" customWidth="1"/>
    <col min="12" max="12" width="9.7109375" customWidth="1"/>
    <col min="13" max="13" width="13.42578125" customWidth="1"/>
    <col min="14" max="14" width="25.28515625" customWidth="1"/>
  </cols>
  <sheetData>
    <row r="1" spans="1:14" s="34" customFormat="1" ht="16.5" thickBot="1" x14ac:dyDescent="0.3">
      <c r="A1" s="72" t="s">
        <v>56</v>
      </c>
    </row>
    <row r="2" spans="1:14" ht="4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148</v>
      </c>
      <c r="G2" s="171"/>
      <c r="H2" s="171"/>
      <c r="I2" s="170" t="s">
        <v>7</v>
      </c>
      <c r="J2" s="171"/>
      <c r="K2" s="172"/>
      <c r="L2" s="168" t="s">
        <v>8</v>
      </c>
      <c r="M2" s="168" t="s">
        <v>162</v>
      </c>
      <c r="N2" s="166" t="s">
        <v>171</v>
      </c>
    </row>
    <row r="3" spans="1:14" ht="15.75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69"/>
      <c r="N3" s="167"/>
    </row>
    <row r="4" spans="1:14" ht="15.75" thickBot="1" x14ac:dyDescent="0.3">
      <c r="A4" s="3" t="s">
        <v>23</v>
      </c>
      <c r="B4" s="5"/>
      <c r="C4" s="6"/>
      <c r="D4" s="6"/>
      <c r="E4" s="6"/>
      <c r="F4" s="6"/>
      <c r="G4" s="6"/>
      <c r="H4" s="6"/>
      <c r="I4" s="6"/>
      <c r="J4" s="6"/>
      <c r="K4" s="6"/>
      <c r="L4" s="5"/>
      <c r="M4" s="5"/>
      <c r="N4" s="5"/>
    </row>
    <row r="5" spans="1:14" ht="23.25" thickBot="1" x14ac:dyDescent="0.3">
      <c r="A5" s="12" t="s">
        <v>153</v>
      </c>
      <c r="B5" s="1">
        <v>200</v>
      </c>
      <c r="C5" s="1">
        <v>6.14</v>
      </c>
      <c r="D5" s="1">
        <v>6.94</v>
      </c>
      <c r="E5" s="1">
        <v>4536</v>
      </c>
      <c r="F5" s="1">
        <v>0.06</v>
      </c>
      <c r="G5" s="1">
        <v>0.16</v>
      </c>
      <c r="H5" s="1">
        <v>0.6</v>
      </c>
      <c r="I5" s="1">
        <v>127.42</v>
      </c>
      <c r="J5" s="1">
        <v>36.340000000000003</v>
      </c>
      <c r="K5" s="1">
        <v>0.57999999999999996</v>
      </c>
      <c r="L5" s="1">
        <v>261.72000000000003</v>
      </c>
      <c r="M5" s="1">
        <v>120203</v>
      </c>
      <c r="N5" s="123" t="s">
        <v>161</v>
      </c>
    </row>
    <row r="6" spans="1:14" s="34" customFormat="1" ht="39" thickBot="1" x14ac:dyDescent="0.3">
      <c r="A6" s="12" t="s">
        <v>114</v>
      </c>
      <c r="B6" s="1">
        <v>50</v>
      </c>
      <c r="C6" s="1">
        <v>5.5</v>
      </c>
      <c r="D6" s="1">
        <v>11.95</v>
      </c>
      <c r="E6" s="1">
        <v>0.2</v>
      </c>
      <c r="F6" s="1">
        <v>9.5000000000000001E-2</v>
      </c>
      <c r="G6" s="1">
        <v>7.4999999999999997E-2</v>
      </c>
      <c r="H6" s="1">
        <v>0</v>
      </c>
      <c r="I6" s="100">
        <v>17.5</v>
      </c>
      <c r="J6" s="1">
        <v>10</v>
      </c>
      <c r="K6" s="1">
        <v>0.9</v>
      </c>
      <c r="L6" s="1">
        <v>130.35</v>
      </c>
      <c r="M6" s="1">
        <v>120501</v>
      </c>
      <c r="N6" s="123" t="s">
        <v>161</v>
      </c>
    </row>
    <row r="7" spans="1:14" ht="23.25" thickBot="1" x14ac:dyDescent="0.3">
      <c r="A7" s="7" t="s">
        <v>118</v>
      </c>
      <c r="B7" s="52">
        <v>200</v>
      </c>
      <c r="C7" s="52">
        <v>0</v>
      </c>
      <c r="D7" s="52">
        <v>0</v>
      </c>
      <c r="E7" s="52">
        <v>15.98</v>
      </c>
      <c r="F7" s="52">
        <v>0</v>
      </c>
      <c r="G7" s="52">
        <v>0</v>
      </c>
      <c r="H7" s="52">
        <v>0</v>
      </c>
      <c r="I7" s="52">
        <v>3.94</v>
      </c>
      <c r="J7" s="52">
        <v>0</v>
      </c>
      <c r="K7" s="52">
        <v>0.04</v>
      </c>
      <c r="L7" s="52">
        <v>63.84</v>
      </c>
      <c r="M7" s="52">
        <v>160106</v>
      </c>
      <c r="N7" s="123" t="s">
        <v>161</v>
      </c>
    </row>
    <row r="8" spans="1:14" ht="23.25" thickBot="1" x14ac:dyDescent="0.3">
      <c r="A8" s="7" t="s">
        <v>24</v>
      </c>
      <c r="B8" s="52">
        <v>40</v>
      </c>
      <c r="C8" s="52">
        <v>3</v>
      </c>
      <c r="D8" s="52">
        <v>1.1599999999999999</v>
      </c>
      <c r="E8" s="108">
        <v>20.56</v>
      </c>
      <c r="F8" s="52">
        <v>4.3999999999999997E-2</v>
      </c>
      <c r="G8" s="52">
        <v>1.2E-2</v>
      </c>
      <c r="H8" s="108">
        <v>0</v>
      </c>
      <c r="I8" s="52">
        <v>9.4</v>
      </c>
      <c r="J8" s="52">
        <v>5.2</v>
      </c>
      <c r="K8" s="52">
        <v>0.48</v>
      </c>
      <c r="L8" s="52">
        <v>104.8</v>
      </c>
      <c r="M8" s="52">
        <v>200102</v>
      </c>
      <c r="N8" s="123" t="s">
        <v>161</v>
      </c>
    </row>
    <row r="9" spans="1:14" ht="39" thickBot="1" x14ac:dyDescent="0.3">
      <c r="A9" s="12" t="s">
        <v>121</v>
      </c>
      <c r="B9" s="52">
        <v>10</v>
      </c>
      <c r="C9" s="52">
        <v>0.08</v>
      </c>
      <c r="D9" s="52">
        <v>8.25</v>
      </c>
      <c r="E9" s="52">
        <v>0.08</v>
      </c>
      <c r="F9" s="52">
        <v>0</v>
      </c>
      <c r="G9" s="52">
        <v>0.01</v>
      </c>
      <c r="H9" s="52">
        <v>0</v>
      </c>
      <c r="I9" s="52">
        <v>1.2</v>
      </c>
      <c r="J9" s="52">
        <v>0</v>
      </c>
      <c r="K9" s="52">
        <v>0.02</v>
      </c>
      <c r="L9" s="52">
        <v>74.8</v>
      </c>
      <c r="M9" s="52">
        <v>140113</v>
      </c>
      <c r="N9" s="123" t="s">
        <v>161</v>
      </c>
    </row>
    <row r="10" spans="1:14" ht="15.75" thickBot="1" x14ac:dyDescent="0.3">
      <c r="A10" s="8" t="s">
        <v>25</v>
      </c>
      <c r="B10" s="1">
        <v>510</v>
      </c>
      <c r="C10" s="15">
        <f t="shared" ref="C10:L10" si="0">SUM(C5:C9)</f>
        <v>14.72</v>
      </c>
      <c r="D10" s="15">
        <f t="shared" si="0"/>
        <v>28.3</v>
      </c>
      <c r="E10" s="15">
        <f t="shared" si="0"/>
        <v>4572.82</v>
      </c>
      <c r="F10" s="15">
        <f t="shared" si="0"/>
        <v>0.19900000000000001</v>
      </c>
      <c r="G10" s="15">
        <f t="shared" si="0"/>
        <v>0.25700000000000001</v>
      </c>
      <c r="H10" s="15">
        <f t="shared" si="0"/>
        <v>0.6</v>
      </c>
      <c r="I10" s="15">
        <f t="shared" si="0"/>
        <v>159.46</v>
      </c>
      <c r="J10" s="15">
        <f t="shared" si="0"/>
        <v>51.540000000000006</v>
      </c>
      <c r="K10" s="15">
        <f t="shared" si="0"/>
        <v>2.02</v>
      </c>
      <c r="L10" s="15">
        <f t="shared" si="0"/>
        <v>635.51</v>
      </c>
      <c r="M10" s="1"/>
      <c r="N10" s="15"/>
    </row>
    <row r="11" spans="1:14" ht="15.75" thickBot="1" x14ac:dyDescent="0.3">
      <c r="A11" s="3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9" thickBot="1" x14ac:dyDescent="0.3">
      <c r="A12" s="7" t="s">
        <v>120</v>
      </c>
      <c r="B12" s="52">
        <v>200</v>
      </c>
      <c r="C12" s="52">
        <v>2</v>
      </c>
      <c r="D12" s="52">
        <v>0.2</v>
      </c>
      <c r="E12" s="52">
        <v>20.2</v>
      </c>
      <c r="F12" s="52">
        <v>0.02</v>
      </c>
      <c r="G12" s="52">
        <v>0</v>
      </c>
      <c r="H12" s="52">
        <v>4</v>
      </c>
      <c r="I12" s="52">
        <v>14</v>
      </c>
      <c r="J12" s="52">
        <v>8</v>
      </c>
      <c r="K12" s="52">
        <v>2.8</v>
      </c>
      <c r="L12" s="52">
        <v>92</v>
      </c>
      <c r="M12" s="52">
        <v>160223</v>
      </c>
      <c r="N12" s="123" t="s">
        <v>161</v>
      </c>
    </row>
    <row r="13" spans="1:14" ht="15.75" thickBot="1" x14ac:dyDescent="0.3">
      <c r="A13" s="8" t="s">
        <v>25</v>
      </c>
      <c r="B13" s="1">
        <v>200</v>
      </c>
      <c r="C13" s="52">
        <v>2</v>
      </c>
      <c r="D13" s="52">
        <v>0.2</v>
      </c>
      <c r="E13" s="52">
        <v>20.2</v>
      </c>
      <c r="F13" s="52">
        <v>0.02</v>
      </c>
      <c r="G13" s="52">
        <v>0</v>
      </c>
      <c r="H13" s="52">
        <v>4</v>
      </c>
      <c r="I13" s="52">
        <v>34</v>
      </c>
      <c r="J13" s="52">
        <v>8</v>
      </c>
      <c r="K13" s="52">
        <v>2.8</v>
      </c>
      <c r="L13" s="53">
        <v>92</v>
      </c>
      <c r="M13" s="1"/>
      <c r="N13" s="52"/>
    </row>
    <row r="14" spans="1:14" ht="15.75" thickBot="1" x14ac:dyDescent="0.3">
      <c r="A14" s="3" t="s">
        <v>27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9.75" thickBot="1" x14ac:dyDescent="0.3">
      <c r="A15" s="36" t="s">
        <v>140</v>
      </c>
      <c r="B15" s="60">
        <v>100</v>
      </c>
      <c r="C15" s="60">
        <v>1.18</v>
      </c>
      <c r="D15" s="60">
        <v>7.08</v>
      </c>
      <c r="E15" s="60">
        <v>9.2799999999999994</v>
      </c>
      <c r="F15" s="60">
        <v>0.05</v>
      </c>
      <c r="G15" s="60">
        <v>0.06</v>
      </c>
      <c r="H15" s="60">
        <v>4.55</v>
      </c>
      <c r="I15" s="60">
        <v>24.66</v>
      </c>
      <c r="J15" s="60">
        <v>34.58</v>
      </c>
      <c r="K15" s="60">
        <v>0.65</v>
      </c>
      <c r="L15" s="60">
        <v>105.59</v>
      </c>
      <c r="M15" s="101">
        <v>100302</v>
      </c>
      <c r="N15" s="123" t="s">
        <v>161</v>
      </c>
    </row>
    <row r="16" spans="1:14" ht="26.25" thickBot="1" x14ac:dyDescent="0.3">
      <c r="A16" s="12" t="s">
        <v>101</v>
      </c>
      <c r="B16" s="1">
        <v>250</v>
      </c>
      <c r="C16" s="1">
        <v>10.25</v>
      </c>
      <c r="D16" s="1">
        <v>5.15</v>
      </c>
      <c r="E16" s="1">
        <v>14.2</v>
      </c>
      <c r="F16" s="1">
        <v>0.125</v>
      </c>
      <c r="G16" s="1">
        <v>0.125</v>
      </c>
      <c r="H16" s="1">
        <v>9.35</v>
      </c>
      <c r="I16" s="1">
        <v>121.575</v>
      </c>
      <c r="J16" s="1">
        <v>47.375</v>
      </c>
      <c r="K16" s="1">
        <v>1.25</v>
      </c>
      <c r="L16" s="1">
        <v>144.52500000000001</v>
      </c>
      <c r="M16" s="1">
        <v>110314</v>
      </c>
      <c r="N16" s="123" t="s">
        <v>161</v>
      </c>
    </row>
    <row r="17" spans="1:14" ht="39" thickBot="1" x14ac:dyDescent="0.3">
      <c r="A17" s="12" t="s">
        <v>178</v>
      </c>
      <c r="B17" s="1">
        <v>100</v>
      </c>
      <c r="C17" s="1">
        <v>13.74</v>
      </c>
      <c r="D17" s="1">
        <v>14.32</v>
      </c>
      <c r="E17" s="1">
        <v>4.8890000000000002</v>
      </c>
      <c r="F17" s="1">
        <v>0.06</v>
      </c>
      <c r="G17" s="1">
        <v>0.15</v>
      </c>
      <c r="H17" s="1">
        <v>0.45</v>
      </c>
      <c r="I17" s="1">
        <v>102.36</v>
      </c>
      <c r="J17" s="1">
        <v>21.64</v>
      </c>
      <c r="K17" s="1">
        <v>1.9</v>
      </c>
      <c r="L17" s="1">
        <v>202.71</v>
      </c>
      <c r="M17" s="1">
        <v>120505</v>
      </c>
      <c r="N17" s="123" t="s">
        <v>161</v>
      </c>
    </row>
    <row r="18" spans="1:14" ht="23.25" thickBot="1" x14ac:dyDescent="0.3">
      <c r="A18" s="12" t="s">
        <v>32</v>
      </c>
      <c r="B18" s="1">
        <v>180</v>
      </c>
      <c r="C18" s="1">
        <v>7.5960000000000001</v>
      </c>
      <c r="D18" s="1">
        <v>6.4260000000000002</v>
      </c>
      <c r="E18" s="100">
        <v>34.271999999999998</v>
      </c>
      <c r="F18" s="1">
        <v>0.252</v>
      </c>
      <c r="G18" s="1">
        <v>0.126</v>
      </c>
      <c r="H18" s="100">
        <v>0</v>
      </c>
      <c r="I18" s="1">
        <v>14.292</v>
      </c>
      <c r="J18" s="1">
        <v>119.988</v>
      </c>
      <c r="K18" s="1">
        <v>4.032</v>
      </c>
      <c r="L18" s="1">
        <v>225</v>
      </c>
      <c r="M18" s="1">
        <v>130309</v>
      </c>
      <c r="N18" s="123" t="s">
        <v>161</v>
      </c>
    </row>
    <row r="19" spans="1:14" ht="26.25" thickBot="1" x14ac:dyDescent="0.3">
      <c r="A19" s="12" t="s">
        <v>91</v>
      </c>
      <c r="B19" s="52">
        <v>200</v>
      </c>
      <c r="C19" s="52">
        <v>0.84</v>
      </c>
      <c r="D19" s="52">
        <v>0.04</v>
      </c>
      <c r="E19" s="52">
        <v>16.16</v>
      </c>
      <c r="F19" s="52">
        <v>0.02</v>
      </c>
      <c r="G19" s="52">
        <v>0.04</v>
      </c>
      <c r="H19" s="52">
        <v>0.64</v>
      </c>
      <c r="I19" s="52">
        <v>25.84</v>
      </c>
      <c r="J19" s="52">
        <v>16.8</v>
      </c>
      <c r="K19" s="52">
        <v>0.54</v>
      </c>
      <c r="L19" s="52">
        <v>69.040000000000006</v>
      </c>
      <c r="M19" s="56">
        <v>160239</v>
      </c>
      <c r="N19" s="123" t="s">
        <v>161</v>
      </c>
    </row>
    <row r="20" spans="1:14" ht="23.25" thickBot="1" x14ac:dyDescent="0.3">
      <c r="A20" s="7" t="s">
        <v>24</v>
      </c>
      <c r="B20" s="52">
        <v>20</v>
      </c>
      <c r="C20" s="52">
        <v>1.5</v>
      </c>
      <c r="D20" s="52">
        <v>0.57999999999999996</v>
      </c>
      <c r="E20" s="52">
        <v>10.28</v>
      </c>
      <c r="F20" s="52">
        <v>2.1999999999999999E-2</v>
      </c>
      <c r="G20" s="52">
        <v>6.0000000000000001E-3</v>
      </c>
      <c r="H20" s="52">
        <v>0</v>
      </c>
      <c r="I20" s="52">
        <v>4.7</v>
      </c>
      <c r="J20" s="52">
        <v>2.6</v>
      </c>
      <c r="K20" s="52">
        <v>0.24</v>
      </c>
      <c r="L20" s="52">
        <v>52.4</v>
      </c>
      <c r="M20" s="52">
        <v>200102</v>
      </c>
      <c r="N20" s="123" t="s">
        <v>161</v>
      </c>
    </row>
    <row r="21" spans="1:14" ht="23.25" thickBot="1" x14ac:dyDescent="0.3">
      <c r="A21" s="7" t="s">
        <v>28</v>
      </c>
      <c r="B21" s="52">
        <v>20</v>
      </c>
      <c r="C21" s="52">
        <v>1.1200000000000001</v>
      </c>
      <c r="D21" s="52">
        <v>0.22</v>
      </c>
      <c r="E21" s="52">
        <v>9.8800000000000008</v>
      </c>
      <c r="F21" s="52">
        <v>2.1999999999999999E-2</v>
      </c>
      <c r="G21" s="52">
        <v>6.0000000000000001E-3</v>
      </c>
      <c r="H21" s="52">
        <v>0</v>
      </c>
      <c r="I21" s="52">
        <v>50</v>
      </c>
      <c r="J21" s="52">
        <v>5</v>
      </c>
      <c r="K21" s="52">
        <v>0.62</v>
      </c>
      <c r="L21" s="53">
        <v>46.4</v>
      </c>
      <c r="M21" s="53">
        <v>200103</v>
      </c>
      <c r="N21" s="123" t="s">
        <v>161</v>
      </c>
    </row>
    <row r="22" spans="1:14" ht="15.75" thickBot="1" x14ac:dyDescent="0.3">
      <c r="A22" s="8" t="s">
        <v>25</v>
      </c>
      <c r="B22" s="1">
        <v>870</v>
      </c>
      <c r="C22" s="15">
        <f t="shared" ref="C22:K22" si="1">SUM(C15:C21)</f>
        <v>36.226000000000006</v>
      </c>
      <c r="D22" s="15">
        <f t="shared" si="1"/>
        <v>33.815999999999995</v>
      </c>
      <c r="E22" s="15">
        <f t="shared" si="1"/>
        <v>98.960999999999984</v>
      </c>
      <c r="F22" s="15">
        <f t="shared" si="1"/>
        <v>0.55100000000000005</v>
      </c>
      <c r="G22" s="15">
        <f t="shared" si="1"/>
        <v>0.51300000000000001</v>
      </c>
      <c r="H22" s="15">
        <f t="shared" si="1"/>
        <v>14.989999999999998</v>
      </c>
      <c r="I22" s="15">
        <f t="shared" si="1"/>
        <v>343.42699999999996</v>
      </c>
      <c r="J22" s="15">
        <f t="shared" si="1"/>
        <v>247.983</v>
      </c>
      <c r="K22" s="15">
        <f t="shared" si="1"/>
        <v>9.2319999999999993</v>
      </c>
      <c r="L22" s="16">
        <f>SUM(L15:L21)</f>
        <v>845.66499999999996</v>
      </c>
      <c r="M22" s="1"/>
      <c r="N22" s="15"/>
    </row>
    <row r="23" spans="1:14" ht="15.75" thickBot="1" x14ac:dyDescent="0.3">
      <c r="A23" s="9" t="s">
        <v>29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26.25" thickBot="1" x14ac:dyDescent="0.3">
      <c r="A24" s="13" t="s">
        <v>35</v>
      </c>
      <c r="B24" s="1">
        <v>100</v>
      </c>
      <c r="C24" s="1">
        <v>5.46</v>
      </c>
      <c r="D24" s="1">
        <v>4.17</v>
      </c>
      <c r="E24" s="1">
        <v>4.4800000000000004</v>
      </c>
      <c r="F24" s="1">
        <v>0.06</v>
      </c>
      <c r="G24" s="1">
        <v>0.04</v>
      </c>
      <c r="H24" s="1">
        <v>0.05</v>
      </c>
      <c r="I24" s="1">
        <v>29.59</v>
      </c>
      <c r="J24" s="1">
        <v>8.44</v>
      </c>
      <c r="K24" s="1">
        <v>0.69</v>
      </c>
      <c r="L24" s="1">
        <v>157.24</v>
      </c>
      <c r="M24" s="1">
        <v>120213</v>
      </c>
      <c r="N24" s="123" t="s">
        <v>161</v>
      </c>
    </row>
    <row r="25" spans="1:14" s="34" customFormat="1" ht="26.25" thickBot="1" x14ac:dyDescent="0.3">
      <c r="A25" s="12" t="s">
        <v>89</v>
      </c>
      <c r="B25" s="52">
        <v>150</v>
      </c>
      <c r="C25" s="52">
        <v>1.2</v>
      </c>
      <c r="D25" s="52">
        <v>0.3</v>
      </c>
      <c r="E25" s="52">
        <v>11.25</v>
      </c>
      <c r="F25" s="52">
        <v>0.09</v>
      </c>
      <c r="G25" s="52">
        <v>4.4999999999999998E-2</v>
      </c>
      <c r="H25" s="52">
        <v>57</v>
      </c>
      <c r="I25" s="52">
        <v>52.5</v>
      </c>
      <c r="J25" s="52">
        <v>16.5</v>
      </c>
      <c r="K25" s="52">
        <v>0</v>
      </c>
      <c r="L25" s="52">
        <v>57</v>
      </c>
      <c r="M25" s="52">
        <v>210106</v>
      </c>
      <c r="N25" s="123" t="s">
        <v>161</v>
      </c>
    </row>
    <row r="26" spans="1:14" ht="39" thickBot="1" x14ac:dyDescent="0.3">
      <c r="A26" s="7" t="s">
        <v>187</v>
      </c>
      <c r="B26" s="52">
        <v>200</v>
      </c>
      <c r="C26" s="52">
        <v>0.04</v>
      </c>
      <c r="D26" s="52">
        <v>0</v>
      </c>
      <c r="E26" s="52">
        <v>16.100000000000001</v>
      </c>
      <c r="F26" s="52">
        <v>0</v>
      </c>
      <c r="G26" s="52">
        <v>0</v>
      </c>
      <c r="H26" s="52">
        <v>1.6</v>
      </c>
      <c r="I26" s="60">
        <v>5.54</v>
      </c>
      <c r="J26" s="60">
        <v>0.48</v>
      </c>
      <c r="K26" s="52">
        <v>0.08</v>
      </c>
      <c r="L26" s="52">
        <v>65.2</v>
      </c>
      <c r="M26" s="52">
        <v>160106</v>
      </c>
      <c r="N26" s="123" t="s">
        <v>161</v>
      </c>
    </row>
    <row r="27" spans="1:14" ht="15.75" thickBot="1" x14ac:dyDescent="0.3">
      <c r="A27" s="8" t="s">
        <v>25</v>
      </c>
      <c r="B27" s="1">
        <v>450</v>
      </c>
      <c r="C27" s="15">
        <f t="shared" ref="C27:K27" si="2">SUM(C24:C26)</f>
        <v>6.7</v>
      </c>
      <c r="D27" s="15">
        <f t="shared" si="2"/>
        <v>4.47</v>
      </c>
      <c r="E27" s="15">
        <f t="shared" si="2"/>
        <v>31.830000000000002</v>
      </c>
      <c r="F27" s="15">
        <f t="shared" si="2"/>
        <v>0.15</v>
      </c>
      <c r="G27" s="15">
        <f t="shared" si="2"/>
        <v>8.4999999999999992E-2</v>
      </c>
      <c r="H27" s="15">
        <f t="shared" si="2"/>
        <v>58.65</v>
      </c>
      <c r="I27" s="15">
        <f t="shared" si="2"/>
        <v>87.63000000000001</v>
      </c>
      <c r="J27" s="15">
        <f t="shared" si="2"/>
        <v>25.419999999999998</v>
      </c>
      <c r="K27" s="15">
        <f t="shared" si="2"/>
        <v>0.76999999999999991</v>
      </c>
      <c r="L27" s="15">
        <f>SUM(L24:L26)</f>
        <v>279.44</v>
      </c>
      <c r="M27" s="1"/>
      <c r="N27" s="15"/>
    </row>
    <row r="28" spans="1:14" ht="26.25" thickBot="1" x14ac:dyDescent="0.3">
      <c r="A28" s="7" t="s">
        <v>102</v>
      </c>
      <c r="B28" s="1">
        <v>400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6.5" thickBot="1" x14ac:dyDescent="0.3">
      <c r="A29" s="10" t="s">
        <v>30</v>
      </c>
      <c r="B29" s="11"/>
      <c r="C29" s="17">
        <f t="shared" ref="C29:L29" si="3">SUMIF($A:$A,"Итого",C:C)</f>
        <v>59.646000000000008</v>
      </c>
      <c r="D29" s="17">
        <f t="shared" si="3"/>
        <v>66.786000000000001</v>
      </c>
      <c r="E29" s="17">
        <f t="shared" si="3"/>
        <v>4723.8109999999997</v>
      </c>
      <c r="F29" s="17">
        <f t="shared" si="3"/>
        <v>0.92</v>
      </c>
      <c r="G29" s="17">
        <f t="shared" si="3"/>
        <v>0.85499999999999998</v>
      </c>
      <c r="H29" s="17">
        <f t="shared" si="3"/>
        <v>78.239999999999995</v>
      </c>
      <c r="I29" s="17">
        <f t="shared" si="3"/>
        <v>624.51699999999994</v>
      </c>
      <c r="J29" s="17">
        <f t="shared" si="3"/>
        <v>332.94300000000004</v>
      </c>
      <c r="K29" s="17">
        <f t="shared" si="3"/>
        <v>14.821999999999999</v>
      </c>
      <c r="L29" s="17">
        <f t="shared" si="3"/>
        <v>1852.615</v>
      </c>
      <c r="M29" s="11"/>
      <c r="N29" s="17"/>
    </row>
  </sheetData>
  <mergeCells count="8">
    <mergeCell ref="N2:N3"/>
    <mergeCell ref="M2:M3"/>
    <mergeCell ref="A2:A3"/>
    <mergeCell ref="B2:B3"/>
    <mergeCell ref="C2:E2"/>
    <mergeCell ref="F2:H2"/>
    <mergeCell ref="I2:K2"/>
    <mergeCell ref="L2:L3"/>
  </mergeCells>
  <pageMargins left="0.25" right="0.25" top="0.75" bottom="0.75" header="0.3" footer="0.3"/>
  <pageSetup paperSize="9" scale="83" fitToHeight="0" orientation="landscape" cellComments="atEnd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Q32"/>
  <sheetViews>
    <sheetView topLeftCell="A7" zoomScale="112" zoomScaleNormal="112" workbookViewId="0">
      <selection activeCell="N18" sqref="N18"/>
    </sheetView>
  </sheetViews>
  <sheetFormatPr defaultRowHeight="15" x14ac:dyDescent="0.25"/>
  <cols>
    <col min="1" max="1" width="25.7109375" customWidth="1"/>
    <col min="2" max="2" width="9.7109375" style="40" customWidth="1"/>
    <col min="3" max="11" width="8.7109375" customWidth="1"/>
    <col min="12" max="12" width="10.7109375" customWidth="1"/>
    <col min="13" max="13" width="13.28515625" customWidth="1"/>
    <col min="14" max="14" width="25.140625" customWidth="1"/>
  </cols>
  <sheetData>
    <row r="1" spans="1:14" s="34" customFormat="1" ht="16.5" thickBot="1" x14ac:dyDescent="0.3">
      <c r="A1" s="72" t="s">
        <v>57</v>
      </c>
      <c r="B1" s="40"/>
    </row>
    <row r="2" spans="1:14" ht="1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148</v>
      </c>
      <c r="G2" s="171"/>
      <c r="H2" s="171"/>
      <c r="I2" s="170" t="s">
        <v>7</v>
      </c>
      <c r="J2" s="171"/>
      <c r="K2" s="172"/>
      <c r="L2" s="168" t="s">
        <v>8</v>
      </c>
      <c r="M2" s="168" t="s">
        <v>162</v>
      </c>
      <c r="N2" s="166" t="s">
        <v>171</v>
      </c>
    </row>
    <row r="3" spans="1:14" ht="42.75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69"/>
      <c r="N3" s="167"/>
    </row>
    <row r="4" spans="1:14" ht="15.75" thickBot="1" x14ac:dyDescent="0.3">
      <c r="A4" s="3" t="s">
        <v>23</v>
      </c>
      <c r="B4" s="6"/>
      <c r="C4" s="6"/>
      <c r="D4" s="6"/>
      <c r="E4" s="6"/>
      <c r="F4" s="6"/>
      <c r="G4" s="6"/>
      <c r="H4" s="6"/>
      <c r="I4" s="6"/>
      <c r="J4" s="6"/>
      <c r="K4" s="6"/>
      <c r="L4" s="5"/>
      <c r="M4" s="5"/>
      <c r="N4" s="5"/>
    </row>
    <row r="5" spans="1:14" ht="23.25" thickBot="1" x14ac:dyDescent="0.3">
      <c r="A5" s="12" t="s">
        <v>152</v>
      </c>
      <c r="B5" s="1">
        <v>200</v>
      </c>
      <c r="C5" s="1">
        <v>5.76</v>
      </c>
      <c r="D5" s="1">
        <v>6.72</v>
      </c>
      <c r="E5" s="1">
        <v>28.54</v>
      </c>
      <c r="F5" s="1">
        <v>0.14000000000000001</v>
      </c>
      <c r="G5" s="1">
        <v>0.12</v>
      </c>
      <c r="H5" s="1">
        <v>0.46</v>
      </c>
      <c r="I5" s="1">
        <v>102.9</v>
      </c>
      <c r="J5" s="1">
        <v>35.68</v>
      </c>
      <c r="K5" s="1">
        <v>0.92</v>
      </c>
      <c r="L5" s="1">
        <v>198.08</v>
      </c>
      <c r="M5" s="1">
        <v>120201</v>
      </c>
      <c r="N5" s="123" t="s">
        <v>161</v>
      </c>
    </row>
    <row r="6" spans="1:14" ht="26.25" thickBot="1" x14ac:dyDescent="0.3">
      <c r="A6" s="12" t="s">
        <v>141</v>
      </c>
      <c r="B6" s="52">
        <v>40</v>
      </c>
      <c r="C6" s="52">
        <v>2.2200000000000002</v>
      </c>
      <c r="D6" s="52">
        <v>2.7</v>
      </c>
      <c r="E6" s="52">
        <v>0.76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16.2</v>
      </c>
      <c r="M6" s="52"/>
      <c r="N6" s="52"/>
    </row>
    <row r="7" spans="1:14" ht="23.25" thickBot="1" x14ac:dyDescent="0.3">
      <c r="A7" s="7" t="s">
        <v>118</v>
      </c>
      <c r="B7" s="52">
        <v>200</v>
      </c>
      <c r="C7" s="52">
        <v>0</v>
      </c>
      <c r="D7" s="52">
        <v>0</v>
      </c>
      <c r="E7" s="52">
        <v>15.98</v>
      </c>
      <c r="F7" s="52">
        <v>0</v>
      </c>
      <c r="G7" s="52">
        <v>0</v>
      </c>
      <c r="H7" s="52">
        <v>0</v>
      </c>
      <c r="I7" s="52">
        <v>3.94</v>
      </c>
      <c r="J7" s="52">
        <v>0</v>
      </c>
      <c r="K7" s="52">
        <v>0.04</v>
      </c>
      <c r="L7" s="52">
        <v>63.84</v>
      </c>
      <c r="M7" s="52">
        <v>160106</v>
      </c>
      <c r="N7" s="123" t="s">
        <v>161</v>
      </c>
    </row>
    <row r="8" spans="1:14" ht="23.25" thickBot="1" x14ac:dyDescent="0.3">
      <c r="A8" s="7" t="s">
        <v>24</v>
      </c>
      <c r="B8" s="52">
        <v>40</v>
      </c>
      <c r="C8" s="52">
        <v>3</v>
      </c>
      <c r="D8" s="52">
        <v>1.1599999999999999</v>
      </c>
      <c r="E8" s="108">
        <v>20.56</v>
      </c>
      <c r="F8" s="52">
        <v>4.3999999999999997E-2</v>
      </c>
      <c r="G8" s="52">
        <v>1.2E-2</v>
      </c>
      <c r="H8" s="108">
        <v>0</v>
      </c>
      <c r="I8" s="52">
        <v>9.4</v>
      </c>
      <c r="J8" s="52">
        <v>5.2</v>
      </c>
      <c r="K8" s="52">
        <v>0.48</v>
      </c>
      <c r="L8" s="52">
        <v>104.8</v>
      </c>
      <c r="M8" s="52">
        <v>200102</v>
      </c>
      <c r="N8" s="123" t="s">
        <v>161</v>
      </c>
    </row>
    <row r="9" spans="1:14" ht="39" thickBot="1" x14ac:dyDescent="0.3">
      <c r="A9" s="12" t="s">
        <v>121</v>
      </c>
      <c r="B9" s="52">
        <v>10</v>
      </c>
      <c r="C9" s="52">
        <v>0.08</v>
      </c>
      <c r="D9" s="52">
        <v>8.25</v>
      </c>
      <c r="E9" s="52">
        <v>0.08</v>
      </c>
      <c r="F9" s="52">
        <v>0</v>
      </c>
      <c r="G9" s="52">
        <v>0.01</v>
      </c>
      <c r="H9" s="52">
        <v>0</v>
      </c>
      <c r="I9" s="52">
        <v>1.2</v>
      </c>
      <c r="J9" s="52">
        <v>0</v>
      </c>
      <c r="K9" s="52">
        <v>0.02</v>
      </c>
      <c r="L9" s="52">
        <v>74.8</v>
      </c>
      <c r="M9" s="52">
        <v>140113</v>
      </c>
      <c r="N9" s="123" t="s">
        <v>161</v>
      </c>
    </row>
    <row r="10" spans="1:14" ht="15.75" thickBot="1" x14ac:dyDescent="0.3">
      <c r="A10" s="8" t="s">
        <v>25</v>
      </c>
      <c r="B10" s="1">
        <v>650</v>
      </c>
      <c r="C10" s="15">
        <f t="shared" ref="C10:L10" si="0">SUM(C5:C9)</f>
        <v>11.06</v>
      </c>
      <c r="D10" s="15">
        <f t="shared" si="0"/>
        <v>18.829999999999998</v>
      </c>
      <c r="E10" s="15">
        <f t="shared" si="0"/>
        <v>65.92</v>
      </c>
      <c r="F10" s="15">
        <f t="shared" si="0"/>
        <v>0.184</v>
      </c>
      <c r="G10" s="15">
        <f t="shared" si="0"/>
        <v>0.14200000000000002</v>
      </c>
      <c r="H10" s="15">
        <f t="shared" si="0"/>
        <v>0.46</v>
      </c>
      <c r="I10" s="15">
        <f t="shared" si="0"/>
        <v>117.44000000000001</v>
      </c>
      <c r="J10" s="15">
        <f t="shared" si="0"/>
        <v>40.880000000000003</v>
      </c>
      <c r="K10" s="15">
        <f t="shared" si="0"/>
        <v>1.46</v>
      </c>
      <c r="L10" s="15">
        <f t="shared" si="0"/>
        <v>457.72</v>
      </c>
      <c r="M10" s="1"/>
      <c r="N10" s="15"/>
    </row>
    <row r="11" spans="1:14" ht="15.75" thickBot="1" x14ac:dyDescent="0.3">
      <c r="A11" s="3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9" thickBot="1" x14ac:dyDescent="0.3">
      <c r="A12" s="7" t="s">
        <v>120</v>
      </c>
      <c r="B12" s="52">
        <v>200</v>
      </c>
      <c r="C12" s="52">
        <v>2</v>
      </c>
      <c r="D12" s="52">
        <v>0.2</v>
      </c>
      <c r="E12" s="52">
        <v>20.2</v>
      </c>
      <c r="F12" s="52">
        <v>0.02</v>
      </c>
      <c r="G12" s="52">
        <v>0</v>
      </c>
      <c r="H12" s="52">
        <v>4</v>
      </c>
      <c r="I12" s="52">
        <v>14</v>
      </c>
      <c r="J12" s="52">
        <v>8</v>
      </c>
      <c r="K12" s="52">
        <v>2.8</v>
      </c>
      <c r="L12" s="52">
        <v>92</v>
      </c>
      <c r="M12" s="52">
        <v>160223</v>
      </c>
      <c r="N12" s="123" t="s">
        <v>161</v>
      </c>
    </row>
    <row r="13" spans="1:14" ht="15.75" thickBot="1" x14ac:dyDescent="0.3">
      <c r="A13" s="8" t="s">
        <v>25</v>
      </c>
      <c r="B13" s="1">
        <v>200</v>
      </c>
      <c r="C13" s="52">
        <v>2</v>
      </c>
      <c r="D13" s="52">
        <v>0.2</v>
      </c>
      <c r="E13" s="52">
        <v>20.2</v>
      </c>
      <c r="F13" s="52">
        <v>0.02</v>
      </c>
      <c r="G13" s="52">
        <v>0</v>
      </c>
      <c r="H13" s="52">
        <v>4</v>
      </c>
      <c r="I13" s="52">
        <v>34</v>
      </c>
      <c r="J13" s="52">
        <v>8</v>
      </c>
      <c r="K13" s="52">
        <v>2.8</v>
      </c>
      <c r="L13" s="53">
        <v>92</v>
      </c>
      <c r="M13" s="1"/>
      <c r="N13" s="52"/>
    </row>
    <row r="14" spans="1:14" ht="15.75" thickBot="1" x14ac:dyDescent="0.3">
      <c r="A14" s="3" t="s">
        <v>27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7" thickBot="1" x14ac:dyDescent="0.3">
      <c r="A15" s="36" t="s">
        <v>209</v>
      </c>
      <c r="B15" s="60">
        <v>100</v>
      </c>
      <c r="C15" s="60">
        <v>1.1399999999999999</v>
      </c>
      <c r="D15" s="60">
        <v>8.4</v>
      </c>
      <c r="E15" s="60">
        <v>3.92</v>
      </c>
      <c r="F15" s="60">
        <v>0.04</v>
      </c>
      <c r="G15" s="60">
        <v>0.04</v>
      </c>
      <c r="H15" s="60">
        <v>16.850000000000001</v>
      </c>
      <c r="I15" s="60">
        <v>57.19</v>
      </c>
      <c r="J15" s="60">
        <v>19.45</v>
      </c>
      <c r="K15" s="60">
        <v>0.69</v>
      </c>
      <c r="L15" s="60">
        <v>94.3</v>
      </c>
      <c r="M15" s="101">
        <v>100549</v>
      </c>
      <c r="N15" s="121" t="s">
        <v>161</v>
      </c>
    </row>
    <row r="16" spans="1:14" ht="23.25" thickBot="1" x14ac:dyDescent="0.3">
      <c r="A16" s="12" t="s">
        <v>106</v>
      </c>
      <c r="B16" s="1">
        <v>250</v>
      </c>
      <c r="C16" s="1">
        <v>1.9750000000000001</v>
      </c>
      <c r="D16" s="1">
        <v>7.5350000000000001</v>
      </c>
      <c r="E16" s="1">
        <v>12</v>
      </c>
      <c r="F16" s="1">
        <v>2.5000000000000001E-2</v>
      </c>
      <c r="G16" s="1">
        <v>2.5000000000000001E-2</v>
      </c>
      <c r="H16" s="1">
        <v>1.5</v>
      </c>
      <c r="I16" s="1">
        <v>12.15</v>
      </c>
      <c r="J16" s="1">
        <v>7.9249999999999998</v>
      </c>
      <c r="K16" s="1">
        <v>0.47499999999999998</v>
      </c>
      <c r="L16" s="1">
        <v>126.325</v>
      </c>
      <c r="M16" s="1">
        <v>110320</v>
      </c>
      <c r="N16" s="123" t="s">
        <v>161</v>
      </c>
    </row>
    <row r="17" spans="1:17" s="34" customFormat="1" ht="26.25" thickBot="1" x14ac:dyDescent="0.3">
      <c r="A17" s="12" t="s">
        <v>40</v>
      </c>
      <c r="B17" s="1">
        <v>20</v>
      </c>
      <c r="C17" s="1">
        <v>2.1459999999999999</v>
      </c>
      <c r="D17" s="1">
        <v>0.83</v>
      </c>
      <c r="E17" s="1">
        <v>14.7</v>
      </c>
      <c r="F17" s="1">
        <v>3.2000000000000001E-2</v>
      </c>
      <c r="G17" s="1">
        <v>8.0000000000000002E-3</v>
      </c>
      <c r="H17" s="1">
        <v>0</v>
      </c>
      <c r="I17" s="1">
        <v>6.7220000000000004</v>
      </c>
      <c r="J17" s="1" t="s">
        <v>150</v>
      </c>
      <c r="K17" s="1">
        <v>0.34399999999999997</v>
      </c>
      <c r="L17" s="1">
        <v>74.932000000000002</v>
      </c>
      <c r="M17" s="1">
        <v>180601</v>
      </c>
      <c r="N17" s="123" t="s">
        <v>161</v>
      </c>
    </row>
    <row r="18" spans="1:17" ht="34.5" thickBot="1" x14ac:dyDescent="0.3">
      <c r="A18" s="12" t="s">
        <v>127</v>
      </c>
      <c r="B18" s="1">
        <v>100</v>
      </c>
      <c r="C18" s="1">
        <v>21.1</v>
      </c>
      <c r="D18" s="1">
        <v>13.6</v>
      </c>
      <c r="E18" s="1">
        <v>0</v>
      </c>
      <c r="F18" s="1">
        <v>0.03</v>
      </c>
      <c r="G18" s="1">
        <v>0.13</v>
      </c>
      <c r="H18" s="1">
        <v>0</v>
      </c>
      <c r="I18" s="1">
        <v>39</v>
      </c>
      <c r="J18" s="1">
        <v>0</v>
      </c>
      <c r="K18" s="1">
        <v>1.08</v>
      </c>
      <c r="L18" s="1">
        <v>206</v>
      </c>
      <c r="M18" s="1">
        <v>300</v>
      </c>
      <c r="N18" s="153" t="s">
        <v>172</v>
      </c>
    </row>
    <row r="19" spans="1:17" ht="23.25" thickBot="1" x14ac:dyDescent="0.3">
      <c r="A19" s="12" t="s">
        <v>37</v>
      </c>
      <c r="B19" s="52">
        <v>150</v>
      </c>
      <c r="C19" s="52">
        <v>3.7050000000000001</v>
      </c>
      <c r="D19" s="52">
        <v>4.2450000000000001</v>
      </c>
      <c r="E19" s="52">
        <v>40.98</v>
      </c>
      <c r="F19" s="52">
        <v>4.4999999999999998E-2</v>
      </c>
      <c r="G19" s="52" t="s">
        <v>155</v>
      </c>
      <c r="H19" s="52">
        <v>0</v>
      </c>
      <c r="I19" s="52">
        <v>15.78</v>
      </c>
      <c r="J19" s="52">
        <v>26.91</v>
      </c>
      <c r="K19" s="60">
        <v>0.61499999999999999</v>
      </c>
      <c r="L19" s="52">
        <v>208.48500000000001</v>
      </c>
      <c r="M19" s="52">
        <v>130301</v>
      </c>
      <c r="N19" s="123" t="s">
        <v>161</v>
      </c>
    </row>
    <row r="20" spans="1:17" ht="39" thickBot="1" x14ac:dyDescent="0.3">
      <c r="A20" s="7" t="s">
        <v>203</v>
      </c>
      <c r="B20" s="1">
        <v>200</v>
      </c>
      <c r="C20" s="1">
        <v>0.14000000000000001</v>
      </c>
      <c r="D20" s="1">
        <v>0.06</v>
      </c>
      <c r="E20" s="1">
        <v>21</v>
      </c>
      <c r="F20" s="1">
        <v>0</v>
      </c>
      <c r="G20" s="1">
        <v>0</v>
      </c>
      <c r="H20" s="1">
        <v>14</v>
      </c>
      <c r="I20" s="1">
        <v>5.64</v>
      </c>
      <c r="J20" s="1">
        <v>4.34</v>
      </c>
      <c r="K20" s="1">
        <v>0.24</v>
      </c>
      <c r="L20" s="1">
        <v>85.96</v>
      </c>
      <c r="M20" s="1">
        <v>160207</v>
      </c>
      <c r="N20" s="123" t="s">
        <v>161</v>
      </c>
    </row>
    <row r="21" spans="1:17" ht="23.25" thickBot="1" x14ac:dyDescent="0.3">
      <c r="A21" s="7" t="s">
        <v>24</v>
      </c>
      <c r="B21" s="52">
        <v>20</v>
      </c>
      <c r="C21" s="52">
        <v>1.5</v>
      </c>
      <c r="D21" s="52">
        <v>0.57999999999999996</v>
      </c>
      <c r="E21" s="52">
        <v>10.28</v>
      </c>
      <c r="F21" s="52">
        <v>2.1999999999999999E-2</v>
      </c>
      <c r="G21" s="52">
        <v>6.0000000000000001E-3</v>
      </c>
      <c r="H21" s="52">
        <v>0</v>
      </c>
      <c r="I21" s="52">
        <v>4.7</v>
      </c>
      <c r="J21" s="52">
        <v>2.6</v>
      </c>
      <c r="K21" s="52">
        <v>0.24</v>
      </c>
      <c r="L21" s="52">
        <v>52.4</v>
      </c>
      <c r="M21" s="52">
        <v>200102</v>
      </c>
      <c r="N21" s="123" t="s">
        <v>161</v>
      </c>
    </row>
    <row r="22" spans="1:17" ht="23.25" thickBot="1" x14ac:dyDescent="0.3">
      <c r="A22" s="7" t="s">
        <v>28</v>
      </c>
      <c r="B22" s="52">
        <v>20</v>
      </c>
      <c r="C22" s="52">
        <v>1.1200000000000001</v>
      </c>
      <c r="D22" s="52">
        <v>0.22</v>
      </c>
      <c r="E22" s="52">
        <v>9.8800000000000008</v>
      </c>
      <c r="F22" s="52">
        <v>2.1999999999999999E-2</v>
      </c>
      <c r="G22" s="52">
        <v>6.0000000000000001E-3</v>
      </c>
      <c r="H22" s="52">
        <v>0</v>
      </c>
      <c r="I22" s="52">
        <v>50</v>
      </c>
      <c r="J22" s="52">
        <v>5</v>
      </c>
      <c r="K22" s="52">
        <v>0.62</v>
      </c>
      <c r="L22" s="53">
        <v>46.4</v>
      </c>
      <c r="M22" s="53">
        <v>200103</v>
      </c>
      <c r="N22" s="123" t="s">
        <v>161</v>
      </c>
    </row>
    <row r="23" spans="1:17" ht="15.75" thickBot="1" x14ac:dyDescent="0.3">
      <c r="A23" s="8" t="s">
        <v>25</v>
      </c>
      <c r="B23" s="1">
        <v>890</v>
      </c>
      <c r="C23" s="15">
        <f t="shared" ref="C23:L23" si="1">SUM(C15:C22)</f>
        <v>32.826000000000001</v>
      </c>
      <c r="D23" s="15">
        <f t="shared" si="1"/>
        <v>35.47</v>
      </c>
      <c r="E23" s="15">
        <f t="shared" si="1"/>
        <v>112.75999999999999</v>
      </c>
      <c r="F23" s="15">
        <f t="shared" si="1"/>
        <v>0.21599999999999997</v>
      </c>
      <c r="G23" s="15">
        <f t="shared" si="1"/>
        <v>0.21500000000000002</v>
      </c>
      <c r="H23" s="15">
        <f t="shared" si="1"/>
        <v>32.35</v>
      </c>
      <c r="I23" s="15">
        <f t="shared" si="1"/>
        <v>191.18199999999996</v>
      </c>
      <c r="J23" s="15">
        <f t="shared" si="1"/>
        <v>66.224999999999994</v>
      </c>
      <c r="K23" s="15">
        <f t="shared" si="1"/>
        <v>4.3040000000000003</v>
      </c>
      <c r="L23" s="15">
        <f t="shared" si="1"/>
        <v>894.80200000000002</v>
      </c>
      <c r="M23" s="1"/>
      <c r="N23" s="15"/>
    </row>
    <row r="24" spans="1:17" ht="15.75" thickBot="1" x14ac:dyDescent="0.3">
      <c r="A24" s="9" t="s">
        <v>29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7" s="34" customFormat="1" ht="26.25" thickBot="1" x14ac:dyDescent="0.3">
      <c r="A25" s="7" t="s">
        <v>122</v>
      </c>
      <c r="B25" s="52">
        <v>200</v>
      </c>
      <c r="C25" s="52">
        <v>8</v>
      </c>
      <c r="D25" s="52">
        <v>5.52</v>
      </c>
      <c r="E25" s="52">
        <v>40.72</v>
      </c>
      <c r="F25" s="52">
        <v>0.24</v>
      </c>
      <c r="G25" s="52">
        <v>0.32</v>
      </c>
      <c r="H25" s="52">
        <v>1.18</v>
      </c>
      <c r="I25" s="52">
        <v>281.60000000000002</v>
      </c>
      <c r="J25" s="52">
        <v>22.4</v>
      </c>
      <c r="K25" s="52">
        <v>1.06</v>
      </c>
      <c r="L25" s="52">
        <v>244.56</v>
      </c>
      <c r="M25" s="52">
        <v>120215</v>
      </c>
      <c r="N25" s="125" t="s">
        <v>161</v>
      </c>
    </row>
    <row r="26" spans="1:17" s="34" customFormat="1" ht="26.25" thickBot="1" x14ac:dyDescent="0.3">
      <c r="A26" s="12" t="s">
        <v>145</v>
      </c>
      <c r="B26" s="52">
        <v>100</v>
      </c>
      <c r="C26" s="52">
        <v>5</v>
      </c>
      <c r="D26" s="52">
        <v>3.2</v>
      </c>
      <c r="E26" s="52">
        <v>3.5</v>
      </c>
      <c r="F26" s="52">
        <v>0.04</v>
      </c>
      <c r="G26" s="52">
        <v>0.02</v>
      </c>
      <c r="H26" s="52">
        <v>0.6</v>
      </c>
      <c r="I26" s="52">
        <v>122</v>
      </c>
      <c r="J26" s="52">
        <v>15</v>
      </c>
      <c r="K26" s="52">
        <v>0.1</v>
      </c>
      <c r="L26" s="52">
        <v>68</v>
      </c>
      <c r="M26" s="52"/>
      <c r="N26" s="52"/>
    </row>
    <row r="27" spans="1:17" ht="39" thickBot="1" x14ac:dyDescent="0.3">
      <c r="A27" s="7" t="s">
        <v>186</v>
      </c>
      <c r="B27" s="52">
        <v>200</v>
      </c>
      <c r="C27" s="52">
        <v>0.04</v>
      </c>
      <c r="D27" s="52">
        <v>0</v>
      </c>
      <c r="E27" s="52">
        <v>16.100000000000001</v>
      </c>
      <c r="F27" s="52">
        <v>0</v>
      </c>
      <c r="G27" s="52">
        <v>0</v>
      </c>
      <c r="H27" s="52">
        <v>1.6</v>
      </c>
      <c r="I27" s="60">
        <v>5.54</v>
      </c>
      <c r="J27" s="60">
        <v>0.48</v>
      </c>
      <c r="K27" s="52">
        <v>0.08</v>
      </c>
      <c r="L27" s="52">
        <v>65.2</v>
      </c>
      <c r="M27" s="52">
        <v>160106</v>
      </c>
      <c r="N27" s="123" t="s">
        <v>161</v>
      </c>
      <c r="Q27" s="103"/>
    </row>
    <row r="28" spans="1:17" ht="23.25" thickBot="1" x14ac:dyDescent="0.3">
      <c r="A28" s="7" t="s">
        <v>24</v>
      </c>
      <c r="B28" s="52">
        <v>20</v>
      </c>
      <c r="C28" s="52">
        <v>1.5</v>
      </c>
      <c r="D28" s="52">
        <v>0.57999999999999996</v>
      </c>
      <c r="E28" s="52">
        <v>10.28</v>
      </c>
      <c r="F28" s="52">
        <v>2.1999999999999999E-2</v>
      </c>
      <c r="G28" s="52">
        <v>6.0000000000000001E-3</v>
      </c>
      <c r="H28" s="52">
        <v>0</v>
      </c>
      <c r="I28" s="52">
        <v>4.7</v>
      </c>
      <c r="J28" s="52">
        <v>2.6</v>
      </c>
      <c r="K28" s="52">
        <v>0.24</v>
      </c>
      <c r="L28" s="52">
        <v>52.4</v>
      </c>
      <c r="M28" s="52">
        <v>200102</v>
      </c>
      <c r="N28" s="123" t="s">
        <v>161</v>
      </c>
    </row>
    <row r="29" spans="1:17" ht="26.25" thickBot="1" x14ac:dyDescent="0.3">
      <c r="A29" s="7" t="s">
        <v>75</v>
      </c>
      <c r="B29" s="52">
        <v>150</v>
      </c>
      <c r="C29" s="52">
        <v>2.25</v>
      </c>
      <c r="D29" s="52">
        <v>0.75</v>
      </c>
      <c r="E29" s="52">
        <v>31.5</v>
      </c>
      <c r="F29" s="52">
        <v>0.06</v>
      </c>
      <c r="G29" s="52">
        <v>7.4999999999999997E-2</v>
      </c>
      <c r="H29" s="52">
        <v>15</v>
      </c>
      <c r="I29" s="52">
        <v>12</v>
      </c>
      <c r="J29" s="52">
        <v>63</v>
      </c>
      <c r="K29" s="52">
        <v>0.9</v>
      </c>
      <c r="L29" s="52">
        <v>144</v>
      </c>
      <c r="M29" s="52">
        <v>210103</v>
      </c>
      <c r="N29" s="123" t="s">
        <v>161</v>
      </c>
    </row>
    <row r="30" spans="1:17" ht="15.75" thickBot="1" x14ac:dyDescent="0.3">
      <c r="A30" s="8" t="s">
        <v>25</v>
      </c>
      <c r="B30" s="1">
        <v>620</v>
      </c>
      <c r="C30" s="15">
        <f t="shared" ref="C30:L30" si="2">SUM(C25:C29)</f>
        <v>16.79</v>
      </c>
      <c r="D30" s="15">
        <f t="shared" si="2"/>
        <v>10.049999999999999</v>
      </c>
      <c r="E30" s="15">
        <f t="shared" si="2"/>
        <v>102.1</v>
      </c>
      <c r="F30" s="15">
        <f t="shared" si="2"/>
        <v>0.36199999999999999</v>
      </c>
      <c r="G30" s="15">
        <f t="shared" si="2"/>
        <v>0.42100000000000004</v>
      </c>
      <c r="H30" s="15">
        <f t="shared" si="2"/>
        <v>18.38</v>
      </c>
      <c r="I30" s="15">
        <f t="shared" si="2"/>
        <v>425.84000000000003</v>
      </c>
      <c r="J30" s="15">
        <f t="shared" si="2"/>
        <v>103.47999999999999</v>
      </c>
      <c r="K30" s="15">
        <f t="shared" si="2"/>
        <v>2.3800000000000003</v>
      </c>
      <c r="L30" s="15">
        <f t="shared" si="2"/>
        <v>574.16</v>
      </c>
      <c r="M30" s="1"/>
      <c r="N30" s="15"/>
    </row>
    <row r="31" spans="1:17" ht="26.25" thickBot="1" x14ac:dyDescent="0.3">
      <c r="A31" s="7" t="s">
        <v>104</v>
      </c>
      <c r="B31" s="1">
        <v>400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7" ht="16.5" thickBot="1" x14ac:dyDescent="0.3">
      <c r="A32" s="10" t="s">
        <v>30</v>
      </c>
      <c r="B32" s="11"/>
      <c r="C32" s="17">
        <f t="shared" ref="C32:L32" si="3">SUMIF($A:$A,"Итого",C:C)</f>
        <v>62.676000000000002</v>
      </c>
      <c r="D32" s="17">
        <f t="shared" si="3"/>
        <v>64.55</v>
      </c>
      <c r="E32" s="17">
        <f t="shared" si="3"/>
        <v>300.98</v>
      </c>
      <c r="F32" s="17">
        <f t="shared" si="3"/>
        <v>0.78199999999999992</v>
      </c>
      <c r="G32" s="17">
        <f t="shared" si="3"/>
        <v>0.77800000000000002</v>
      </c>
      <c r="H32" s="17">
        <f t="shared" si="3"/>
        <v>55.19</v>
      </c>
      <c r="I32" s="17">
        <f t="shared" si="3"/>
        <v>768.46199999999999</v>
      </c>
      <c r="J32" s="17">
        <f t="shared" si="3"/>
        <v>218.58499999999998</v>
      </c>
      <c r="K32" s="17">
        <f t="shared" si="3"/>
        <v>10.944000000000001</v>
      </c>
      <c r="L32" s="17">
        <f t="shared" si="3"/>
        <v>2018.6819999999998</v>
      </c>
      <c r="M32" s="11"/>
      <c r="N32" s="17"/>
    </row>
  </sheetData>
  <mergeCells count="8">
    <mergeCell ref="N2:N3"/>
    <mergeCell ref="M2:M3"/>
    <mergeCell ref="A2:A3"/>
    <mergeCell ref="B2:B3"/>
    <mergeCell ref="C2:E2"/>
    <mergeCell ref="F2:H2"/>
    <mergeCell ref="I2:K2"/>
    <mergeCell ref="L2:L3"/>
  </mergeCells>
  <pageMargins left="0.25" right="0.25" top="0.75" bottom="0.75" header="0.3" footer="0.3"/>
  <pageSetup paperSize="9" scale="83" fitToHeight="0" orientation="landscape" cellComments="atEn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0"/>
  <sheetViews>
    <sheetView topLeftCell="A22" zoomScale="110" zoomScaleNormal="110" workbookViewId="0">
      <selection activeCell="L31" sqref="L31"/>
    </sheetView>
  </sheetViews>
  <sheetFormatPr defaultRowHeight="15" x14ac:dyDescent="0.25"/>
  <cols>
    <col min="1" max="1" width="25.7109375" customWidth="1"/>
    <col min="2" max="2" width="9.7109375" customWidth="1"/>
    <col min="3" max="11" width="8.7109375" customWidth="1"/>
    <col min="12" max="12" width="10.7109375" customWidth="1"/>
    <col min="13" max="13" width="13.7109375" customWidth="1"/>
    <col min="14" max="14" width="23.85546875" customWidth="1"/>
  </cols>
  <sheetData>
    <row r="1" spans="1:16" s="34" customFormat="1" ht="16.5" thickBot="1" x14ac:dyDescent="0.3">
      <c r="A1" s="72" t="s">
        <v>58</v>
      </c>
    </row>
    <row r="2" spans="1:16" ht="1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148</v>
      </c>
      <c r="G2" s="171"/>
      <c r="H2" s="171"/>
      <c r="I2" s="170" t="s">
        <v>7</v>
      </c>
      <c r="J2" s="171"/>
      <c r="K2" s="172"/>
      <c r="L2" s="168" t="s">
        <v>8</v>
      </c>
      <c r="M2" s="168" t="s">
        <v>162</v>
      </c>
      <c r="N2" s="166" t="s">
        <v>171</v>
      </c>
    </row>
    <row r="3" spans="1:16" ht="42.75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69"/>
      <c r="N3" s="167"/>
    </row>
    <row r="4" spans="1:16" ht="15.75" thickBot="1" x14ac:dyDescent="0.3">
      <c r="A4" s="3" t="s">
        <v>23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s="34" customFormat="1" ht="23.25" thickBot="1" x14ac:dyDescent="0.3">
      <c r="A5" s="12" t="s">
        <v>151</v>
      </c>
      <c r="B5" s="52">
        <v>200</v>
      </c>
      <c r="C5" s="52">
        <v>6.5</v>
      </c>
      <c r="D5" s="52">
        <v>7.72</v>
      </c>
      <c r="E5" s="108">
        <v>30.2</v>
      </c>
      <c r="F5" s="52">
        <v>0.06</v>
      </c>
      <c r="G5" s="52">
        <v>0.18</v>
      </c>
      <c r="H5" s="108">
        <v>0.78</v>
      </c>
      <c r="I5" s="52">
        <v>165.28</v>
      </c>
      <c r="J5" s="52">
        <v>22.94</v>
      </c>
      <c r="K5" s="52">
        <v>0.42</v>
      </c>
      <c r="L5" s="52">
        <v>217.1</v>
      </c>
      <c r="M5" s="52">
        <v>120205</v>
      </c>
      <c r="N5" s="123" t="s">
        <v>161</v>
      </c>
    </row>
    <row r="6" spans="1:16" ht="26.25" thickBot="1" x14ac:dyDescent="0.3">
      <c r="A6" s="12" t="s">
        <v>138</v>
      </c>
      <c r="B6" s="1">
        <v>100</v>
      </c>
      <c r="C6" s="1">
        <v>7.4</v>
      </c>
      <c r="D6" s="1">
        <v>3.9</v>
      </c>
      <c r="E6" s="1">
        <v>10.6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107</v>
      </c>
      <c r="M6" s="35"/>
      <c r="N6" s="1"/>
    </row>
    <row r="7" spans="1:16" ht="23.25" thickBot="1" x14ac:dyDescent="0.3">
      <c r="A7" s="7" t="s">
        <v>118</v>
      </c>
      <c r="B7" s="52">
        <v>200</v>
      </c>
      <c r="C7" s="52">
        <v>0</v>
      </c>
      <c r="D7" s="52">
        <v>0</v>
      </c>
      <c r="E7" s="52">
        <v>15.98</v>
      </c>
      <c r="F7" s="52">
        <v>0</v>
      </c>
      <c r="G7" s="52">
        <v>0</v>
      </c>
      <c r="H7" s="52">
        <v>0</v>
      </c>
      <c r="I7" s="52">
        <v>3.94</v>
      </c>
      <c r="J7" s="52">
        <v>0</v>
      </c>
      <c r="K7" s="52">
        <v>0.04</v>
      </c>
      <c r="L7" s="52">
        <v>63.84</v>
      </c>
      <c r="M7" s="52">
        <v>160106</v>
      </c>
      <c r="N7" s="123" t="s">
        <v>161</v>
      </c>
    </row>
    <row r="8" spans="1:16" s="34" customFormat="1" ht="39" thickBot="1" x14ac:dyDescent="0.3">
      <c r="A8" s="12" t="s">
        <v>121</v>
      </c>
      <c r="B8" s="52">
        <v>10</v>
      </c>
      <c r="C8" s="52">
        <v>0.08</v>
      </c>
      <c r="D8" s="52">
        <v>8.25</v>
      </c>
      <c r="E8" s="52">
        <v>0.08</v>
      </c>
      <c r="F8" s="52">
        <v>0</v>
      </c>
      <c r="G8" s="52">
        <v>0.01</v>
      </c>
      <c r="H8" s="52">
        <v>0</v>
      </c>
      <c r="I8" s="52">
        <v>1.2</v>
      </c>
      <c r="J8" s="52">
        <v>0</v>
      </c>
      <c r="K8" s="52">
        <v>0.02</v>
      </c>
      <c r="L8" s="52">
        <v>74.8</v>
      </c>
      <c r="M8" s="52">
        <v>140113</v>
      </c>
      <c r="N8" s="123" t="s">
        <v>161</v>
      </c>
    </row>
    <row r="9" spans="1:16" ht="23.25" thickBot="1" x14ac:dyDescent="0.3">
      <c r="A9" s="7" t="s">
        <v>24</v>
      </c>
      <c r="B9" s="52">
        <v>40</v>
      </c>
      <c r="C9" s="52">
        <v>3</v>
      </c>
      <c r="D9" s="52">
        <v>1.1599999999999999</v>
      </c>
      <c r="E9" s="108">
        <v>20.56</v>
      </c>
      <c r="F9" s="52">
        <v>4.3999999999999997E-2</v>
      </c>
      <c r="G9" s="52">
        <v>1.2E-2</v>
      </c>
      <c r="H9" s="108">
        <v>0</v>
      </c>
      <c r="I9" s="52">
        <v>9.4</v>
      </c>
      <c r="J9" s="52">
        <v>5.2</v>
      </c>
      <c r="K9" s="52">
        <v>0.48</v>
      </c>
      <c r="L9" s="52">
        <v>104.8</v>
      </c>
      <c r="M9" s="52">
        <v>200102</v>
      </c>
      <c r="N9" s="123" t="s">
        <v>161</v>
      </c>
    </row>
    <row r="10" spans="1:16" ht="15.75" thickBot="1" x14ac:dyDescent="0.3">
      <c r="A10" s="8" t="s">
        <v>25</v>
      </c>
      <c r="B10" s="1">
        <v>550</v>
      </c>
      <c r="C10" s="15">
        <f t="shared" ref="C10:K10" si="0">SUM(C5:C9)</f>
        <v>16.98</v>
      </c>
      <c r="D10" s="15">
        <f t="shared" si="0"/>
        <v>21.029999999999998</v>
      </c>
      <c r="E10" s="15">
        <f t="shared" si="0"/>
        <v>77.42</v>
      </c>
      <c r="F10" s="15">
        <f t="shared" si="0"/>
        <v>0.104</v>
      </c>
      <c r="G10" s="15">
        <f t="shared" si="0"/>
        <v>0.20200000000000001</v>
      </c>
      <c r="H10" s="15">
        <f t="shared" si="0"/>
        <v>0.78</v>
      </c>
      <c r="I10" s="15">
        <f t="shared" si="0"/>
        <v>179.82</v>
      </c>
      <c r="J10" s="15">
        <f t="shared" si="0"/>
        <v>28.14</v>
      </c>
      <c r="K10" s="15">
        <f t="shared" si="0"/>
        <v>0.96</v>
      </c>
      <c r="L10" s="15">
        <f>SUM(L5:L9)</f>
        <v>567.54000000000008</v>
      </c>
      <c r="M10" s="1"/>
      <c r="N10" s="15"/>
    </row>
    <row r="11" spans="1:16" ht="15.75" thickBot="1" x14ac:dyDescent="0.3">
      <c r="A11" s="3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6" ht="51.75" thickBot="1" x14ac:dyDescent="0.3">
      <c r="A12" s="7" t="s">
        <v>123</v>
      </c>
      <c r="B12" s="52">
        <v>200</v>
      </c>
      <c r="C12" s="52">
        <v>6</v>
      </c>
      <c r="D12" s="52">
        <v>6.4</v>
      </c>
      <c r="E12" s="52">
        <v>9.4</v>
      </c>
      <c r="F12" s="52">
        <v>0.04</v>
      </c>
      <c r="G12" s="52">
        <v>0.26</v>
      </c>
      <c r="H12" s="52">
        <v>12</v>
      </c>
      <c r="I12" s="52">
        <v>242</v>
      </c>
      <c r="J12" s="52">
        <v>28</v>
      </c>
      <c r="K12" s="52">
        <v>0.2</v>
      </c>
      <c r="L12" s="52">
        <v>120</v>
      </c>
      <c r="M12" s="52">
        <v>230105</v>
      </c>
      <c r="N12" s="123" t="s">
        <v>161</v>
      </c>
    </row>
    <row r="13" spans="1:16" ht="15.75" thickBot="1" x14ac:dyDescent="0.3">
      <c r="A13" s="8" t="s">
        <v>25</v>
      </c>
      <c r="B13" s="1">
        <v>200</v>
      </c>
      <c r="C13" s="15">
        <v>6</v>
      </c>
      <c r="D13" s="15">
        <v>6.4</v>
      </c>
      <c r="E13" s="15">
        <v>9.4</v>
      </c>
      <c r="F13" s="15">
        <v>0.36</v>
      </c>
      <c r="G13" s="15">
        <v>0</v>
      </c>
      <c r="H13" s="15">
        <v>20</v>
      </c>
      <c r="I13" s="15">
        <v>0</v>
      </c>
      <c r="J13" s="15">
        <v>0</v>
      </c>
      <c r="K13" s="15">
        <v>0</v>
      </c>
      <c r="L13" s="15">
        <v>120</v>
      </c>
      <c r="M13" s="1"/>
      <c r="N13" s="15"/>
    </row>
    <row r="14" spans="1:16" ht="15.75" thickBot="1" x14ac:dyDescent="0.3">
      <c r="A14" s="3" t="s">
        <v>27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6" s="34" customFormat="1" ht="34.5" thickBot="1" x14ac:dyDescent="0.3">
      <c r="A15" s="12" t="s">
        <v>126</v>
      </c>
      <c r="B15" s="1">
        <v>100</v>
      </c>
      <c r="C15" s="1">
        <v>1.42</v>
      </c>
      <c r="D15" s="1">
        <v>6.08</v>
      </c>
      <c r="E15" s="1">
        <v>8.36</v>
      </c>
      <c r="F15" s="1">
        <v>1.7999999999999999E-2</v>
      </c>
      <c r="G15" s="1">
        <v>3.7999999999999999E-2</v>
      </c>
      <c r="H15" s="1">
        <v>9.5</v>
      </c>
      <c r="I15" s="1">
        <v>35.14</v>
      </c>
      <c r="J15" s="1">
        <v>0</v>
      </c>
      <c r="K15" s="1">
        <v>1.32</v>
      </c>
      <c r="L15" s="14">
        <v>93.9</v>
      </c>
      <c r="M15" s="1">
        <v>33</v>
      </c>
      <c r="N15" s="153" t="s">
        <v>172</v>
      </c>
    </row>
    <row r="16" spans="1:16" s="34" customFormat="1" ht="26.25" thickBot="1" x14ac:dyDescent="0.3">
      <c r="A16" s="12" t="s">
        <v>190</v>
      </c>
      <c r="B16" s="1">
        <v>250</v>
      </c>
      <c r="C16" s="1">
        <v>2.4</v>
      </c>
      <c r="D16" s="1">
        <v>2.9249999999999998</v>
      </c>
      <c r="E16" s="1">
        <v>18.274999999999999</v>
      </c>
      <c r="F16" s="1">
        <v>0.125</v>
      </c>
      <c r="G16" s="1">
        <v>0.1</v>
      </c>
      <c r="H16" s="1">
        <v>12.625</v>
      </c>
      <c r="I16" s="1">
        <v>24.05</v>
      </c>
      <c r="J16" s="1">
        <v>29.625</v>
      </c>
      <c r="K16" s="1">
        <v>1.125</v>
      </c>
      <c r="L16" s="1">
        <v>109.625</v>
      </c>
      <c r="M16" s="1">
        <v>110311</v>
      </c>
      <c r="N16" s="123" t="s">
        <v>161</v>
      </c>
      <c r="O16" s="18"/>
      <c r="P16" s="18"/>
    </row>
    <row r="17" spans="1:14" ht="23.25" thickBot="1" x14ac:dyDescent="0.3">
      <c r="A17" s="12" t="s">
        <v>111</v>
      </c>
      <c r="B17" s="1">
        <v>100</v>
      </c>
      <c r="C17" s="1">
        <v>13.47</v>
      </c>
      <c r="D17" s="1">
        <v>12.91</v>
      </c>
      <c r="E17" s="1">
        <v>3.86</v>
      </c>
      <c r="F17" s="1">
        <v>0.05</v>
      </c>
      <c r="G17" s="1">
        <v>0.11</v>
      </c>
      <c r="H17" s="1">
        <v>1.43</v>
      </c>
      <c r="I17" s="1" t="s">
        <v>181</v>
      </c>
      <c r="J17" s="1">
        <v>18.47</v>
      </c>
      <c r="K17" s="14">
        <v>1.94</v>
      </c>
      <c r="L17" s="1">
        <v>182.39</v>
      </c>
      <c r="M17" s="1">
        <v>120507</v>
      </c>
      <c r="N17" s="123" t="s">
        <v>161</v>
      </c>
    </row>
    <row r="18" spans="1:14" ht="26.25" thickBot="1" x14ac:dyDescent="0.3">
      <c r="A18" s="12" t="s">
        <v>73</v>
      </c>
      <c r="B18" s="60">
        <v>180</v>
      </c>
      <c r="C18" s="60">
        <v>6.6420000000000003</v>
      </c>
      <c r="D18" s="60">
        <v>5.2380000000000004</v>
      </c>
      <c r="E18" s="60">
        <v>42.3</v>
      </c>
      <c r="F18" s="60">
        <v>0.108</v>
      </c>
      <c r="G18" s="60">
        <v>3.5999999999999997E-2</v>
      </c>
      <c r="H18" s="60">
        <v>0</v>
      </c>
      <c r="I18" s="60">
        <v>25.29</v>
      </c>
      <c r="J18" s="60">
        <v>10.385999999999999</v>
      </c>
      <c r="K18" s="60">
        <v>1.08</v>
      </c>
      <c r="L18" s="60">
        <v>242.982</v>
      </c>
      <c r="M18" s="52">
        <v>130401</v>
      </c>
      <c r="N18" s="121" t="s">
        <v>161</v>
      </c>
    </row>
    <row r="19" spans="1:14" ht="26.25" thickBot="1" x14ac:dyDescent="0.3">
      <c r="A19" s="12" t="s">
        <v>159</v>
      </c>
      <c r="B19" s="52">
        <v>200</v>
      </c>
      <c r="C19" s="52">
        <v>0.84</v>
      </c>
      <c r="D19" s="52">
        <v>0.04</v>
      </c>
      <c r="E19" s="52">
        <v>16.16</v>
      </c>
      <c r="F19" s="52">
        <v>0.02</v>
      </c>
      <c r="G19" s="52">
        <v>0.04</v>
      </c>
      <c r="H19" s="52">
        <v>0.64</v>
      </c>
      <c r="I19" s="52">
        <v>25.84</v>
      </c>
      <c r="J19" s="52">
        <v>16.8</v>
      </c>
      <c r="K19" s="52">
        <v>0.54</v>
      </c>
      <c r="L19" s="52">
        <v>69.040000000000006</v>
      </c>
      <c r="M19" s="56">
        <v>160239</v>
      </c>
      <c r="N19" s="123" t="s">
        <v>161</v>
      </c>
    </row>
    <row r="20" spans="1:14" ht="23.25" thickBot="1" x14ac:dyDescent="0.3">
      <c r="A20" s="7" t="s">
        <v>24</v>
      </c>
      <c r="B20" s="52">
        <v>20</v>
      </c>
      <c r="C20" s="52">
        <v>1.5</v>
      </c>
      <c r="D20" s="52">
        <v>0.57999999999999996</v>
      </c>
      <c r="E20" s="52">
        <v>10.28</v>
      </c>
      <c r="F20" s="52">
        <v>2.1999999999999999E-2</v>
      </c>
      <c r="G20" s="52">
        <v>6.0000000000000001E-3</v>
      </c>
      <c r="H20" s="52">
        <v>0</v>
      </c>
      <c r="I20" s="52">
        <v>4.7</v>
      </c>
      <c r="J20" s="52">
        <v>2.6</v>
      </c>
      <c r="K20" s="52">
        <v>0.24</v>
      </c>
      <c r="L20" s="52">
        <v>52.4</v>
      </c>
      <c r="M20" s="52">
        <v>200102</v>
      </c>
      <c r="N20" s="123" t="s">
        <v>161</v>
      </c>
    </row>
    <row r="21" spans="1:14" ht="23.25" thickBot="1" x14ac:dyDescent="0.3">
      <c r="A21" s="7" t="s">
        <v>28</v>
      </c>
      <c r="B21" s="52">
        <v>20</v>
      </c>
      <c r="C21" s="52">
        <v>1.1200000000000001</v>
      </c>
      <c r="D21" s="52">
        <v>0.22</v>
      </c>
      <c r="E21" s="52">
        <v>9.8800000000000008</v>
      </c>
      <c r="F21" s="52">
        <v>2.1999999999999999E-2</v>
      </c>
      <c r="G21" s="52">
        <v>6.0000000000000001E-3</v>
      </c>
      <c r="H21" s="52">
        <v>0</v>
      </c>
      <c r="I21" s="52">
        <v>50</v>
      </c>
      <c r="J21" s="52">
        <v>5</v>
      </c>
      <c r="K21" s="52">
        <v>0.62</v>
      </c>
      <c r="L21" s="53">
        <v>46.4</v>
      </c>
      <c r="M21" s="53">
        <v>200103</v>
      </c>
      <c r="N21" s="123" t="s">
        <v>161</v>
      </c>
    </row>
    <row r="22" spans="1:14" ht="15.75" thickBot="1" x14ac:dyDescent="0.3">
      <c r="A22" s="8" t="s">
        <v>25</v>
      </c>
      <c r="B22" s="1">
        <v>870</v>
      </c>
      <c r="C22" s="16">
        <f t="shared" ref="C22:H22" si="1">C15+C16+C17+C18+C19+C20+C21</f>
        <v>27.391999999999999</v>
      </c>
      <c r="D22" s="16">
        <f t="shared" si="1"/>
        <v>27.992999999999995</v>
      </c>
      <c r="E22" s="16">
        <f t="shared" si="1"/>
        <v>109.11499999999998</v>
      </c>
      <c r="F22" s="16">
        <f t="shared" si="1"/>
        <v>0.36500000000000005</v>
      </c>
      <c r="G22" s="16">
        <f t="shared" si="1"/>
        <v>0.33599999999999997</v>
      </c>
      <c r="H22" s="16">
        <f t="shared" si="1"/>
        <v>24.195</v>
      </c>
      <c r="I22" s="16">
        <v>178.81</v>
      </c>
      <c r="J22" s="16">
        <f>J15+J16+J17+J18+J19+J20+J21</f>
        <v>82.880999999999986</v>
      </c>
      <c r="K22" s="16">
        <f>K15+K16+K17+K18+K19+K20+K21</f>
        <v>6.8650000000000002</v>
      </c>
      <c r="L22" s="16">
        <f>L15+L16+L17+L18+L19+L20+L21</f>
        <v>796.73699999999985</v>
      </c>
      <c r="M22" s="1"/>
      <c r="N22" s="15"/>
    </row>
    <row r="23" spans="1:14" ht="15.75" thickBot="1" x14ac:dyDescent="0.3">
      <c r="A23" s="9" t="s">
        <v>29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64.5" thickBot="1" x14ac:dyDescent="0.3">
      <c r="A24" s="13" t="s">
        <v>204</v>
      </c>
      <c r="B24" s="1">
        <v>100</v>
      </c>
      <c r="C24" s="1">
        <v>9.14</v>
      </c>
      <c r="D24" s="1"/>
      <c r="E24" s="1">
        <v>50.81</v>
      </c>
      <c r="F24" s="1">
        <v>0.12</v>
      </c>
      <c r="G24" s="1">
        <v>0.12</v>
      </c>
      <c r="H24" s="1">
        <v>0.19</v>
      </c>
      <c r="I24" s="1">
        <v>59.03</v>
      </c>
      <c r="J24" s="1">
        <v>16.100000000000001</v>
      </c>
      <c r="K24" s="1">
        <v>1.08</v>
      </c>
      <c r="L24" s="1">
        <v>291.62</v>
      </c>
      <c r="M24" s="1">
        <v>190107</v>
      </c>
      <c r="N24" s="154" t="s">
        <v>194</v>
      </c>
    </row>
    <row r="25" spans="1:14" s="34" customFormat="1" ht="26.25" thickBot="1" x14ac:dyDescent="0.3">
      <c r="A25" s="12" t="s">
        <v>95</v>
      </c>
      <c r="B25" s="52">
        <v>100</v>
      </c>
      <c r="C25" s="52">
        <v>5</v>
      </c>
      <c r="D25" s="52">
        <v>3</v>
      </c>
      <c r="E25" s="52">
        <v>7.8</v>
      </c>
      <c r="F25" s="52">
        <v>0.06</v>
      </c>
      <c r="G25" s="52">
        <v>0.27</v>
      </c>
      <c r="H25" s="52">
        <v>1</v>
      </c>
      <c r="I25" s="52">
        <v>200</v>
      </c>
      <c r="J25" s="52">
        <v>19</v>
      </c>
      <c r="K25" s="52">
        <v>0.1</v>
      </c>
      <c r="L25" s="52">
        <v>79</v>
      </c>
      <c r="M25" s="52">
        <v>230104</v>
      </c>
      <c r="N25" s="123" t="s">
        <v>161</v>
      </c>
    </row>
    <row r="26" spans="1:14" ht="23.25" thickBot="1" x14ac:dyDescent="0.3">
      <c r="A26" s="7" t="s">
        <v>118</v>
      </c>
      <c r="B26" s="52">
        <v>200</v>
      </c>
      <c r="C26" s="52">
        <v>0</v>
      </c>
      <c r="D26" s="52">
        <v>0</v>
      </c>
      <c r="E26" s="52">
        <v>15.98</v>
      </c>
      <c r="F26" s="52">
        <v>0</v>
      </c>
      <c r="G26" s="52">
        <v>0</v>
      </c>
      <c r="H26" s="52">
        <v>0</v>
      </c>
      <c r="I26" s="52">
        <v>3.94</v>
      </c>
      <c r="J26" s="52">
        <v>0</v>
      </c>
      <c r="K26" s="52">
        <v>0.04</v>
      </c>
      <c r="L26" s="52">
        <v>63.84</v>
      </c>
      <c r="M26" s="52">
        <v>160106</v>
      </c>
      <c r="N26" s="123" t="s">
        <v>161</v>
      </c>
    </row>
    <row r="27" spans="1:14" ht="26.25" thickBot="1" x14ac:dyDescent="0.3">
      <c r="A27" s="12" t="s">
        <v>87</v>
      </c>
      <c r="B27" s="52">
        <v>150</v>
      </c>
      <c r="C27" s="60">
        <v>0.6</v>
      </c>
      <c r="D27" s="52">
        <v>0.45</v>
      </c>
      <c r="E27" s="52">
        <v>15.45</v>
      </c>
      <c r="F27" s="52">
        <v>0.03</v>
      </c>
      <c r="G27" s="52">
        <v>4.4999999999999998E-2</v>
      </c>
      <c r="H27" s="52">
        <v>7.5</v>
      </c>
      <c r="I27" s="52">
        <v>28.5</v>
      </c>
      <c r="J27" s="52">
        <v>18</v>
      </c>
      <c r="K27" s="52">
        <v>3.45</v>
      </c>
      <c r="L27" s="52">
        <v>70.5</v>
      </c>
      <c r="M27" s="52">
        <v>210104</v>
      </c>
      <c r="N27" s="123" t="s">
        <v>161</v>
      </c>
    </row>
    <row r="28" spans="1:14" ht="15.75" thickBot="1" x14ac:dyDescent="0.3">
      <c r="A28" s="8" t="s">
        <v>25</v>
      </c>
      <c r="B28" s="1">
        <v>550</v>
      </c>
      <c r="C28" s="15">
        <f t="shared" ref="C28:K28" si="2">SUM(C24:C27)</f>
        <v>14.74</v>
      </c>
      <c r="D28" s="15">
        <f t="shared" si="2"/>
        <v>3.45</v>
      </c>
      <c r="E28" s="15">
        <f t="shared" si="2"/>
        <v>90.04</v>
      </c>
      <c r="F28" s="15">
        <f t="shared" si="2"/>
        <v>0.21</v>
      </c>
      <c r="G28" s="15">
        <f t="shared" si="2"/>
        <v>0.435</v>
      </c>
      <c r="H28" s="15">
        <f t="shared" si="2"/>
        <v>8.69</v>
      </c>
      <c r="I28" s="15">
        <f t="shared" si="2"/>
        <v>291.46999999999997</v>
      </c>
      <c r="J28" s="15">
        <f t="shared" si="2"/>
        <v>53.1</v>
      </c>
      <c r="K28" s="15">
        <f t="shared" si="2"/>
        <v>4.67</v>
      </c>
      <c r="L28" s="15">
        <f>SUM(L24:L27)</f>
        <v>504.96000000000004</v>
      </c>
      <c r="M28" s="1"/>
      <c r="N28" s="15"/>
    </row>
    <row r="29" spans="1:14" ht="26.25" thickBot="1" x14ac:dyDescent="0.3">
      <c r="A29" s="7" t="s">
        <v>99</v>
      </c>
      <c r="B29" s="1">
        <v>400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6.5" thickBot="1" x14ac:dyDescent="0.3">
      <c r="A30" s="10" t="s">
        <v>30</v>
      </c>
      <c r="B30" s="11"/>
      <c r="C30" s="17">
        <f t="shared" ref="C30:K30" si="3">SUMIF($A:$A,"Итого",C:C)</f>
        <v>65.111999999999995</v>
      </c>
      <c r="D30" s="17">
        <f t="shared" si="3"/>
        <v>58.872999999999998</v>
      </c>
      <c r="E30" s="17">
        <f t="shared" si="3"/>
        <v>285.97500000000002</v>
      </c>
      <c r="F30" s="17">
        <f t="shared" si="3"/>
        <v>1.0389999999999999</v>
      </c>
      <c r="G30" s="17">
        <f t="shared" si="3"/>
        <v>0.97300000000000009</v>
      </c>
      <c r="H30" s="17">
        <f t="shared" si="3"/>
        <v>53.664999999999999</v>
      </c>
      <c r="I30" s="17">
        <f t="shared" si="3"/>
        <v>650.09999999999991</v>
      </c>
      <c r="J30" s="17">
        <f t="shared" si="3"/>
        <v>164.12099999999998</v>
      </c>
      <c r="K30" s="17">
        <f t="shared" si="3"/>
        <v>12.495000000000001</v>
      </c>
      <c r="L30" s="42">
        <f>L10+L13+L22+L28</f>
        <v>1989.2370000000001</v>
      </c>
      <c r="M30" s="11"/>
      <c r="N30" s="17"/>
    </row>
  </sheetData>
  <mergeCells count="8">
    <mergeCell ref="A2:A3"/>
    <mergeCell ref="N2:N3"/>
    <mergeCell ref="M2:M3"/>
    <mergeCell ref="B2:B3"/>
    <mergeCell ref="C2:E2"/>
    <mergeCell ref="F2:H2"/>
    <mergeCell ref="I2:K2"/>
    <mergeCell ref="L2:L3"/>
  </mergeCells>
  <pageMargins left="0.25" right="0.25" top="0.75" bottom="0.75" header="0.3" footer="0.3"/>
  <pageSetup paperSize="9" scale="84" fitToHeight="0" orientation="landscape" cellComments="atEnd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N30"/>
  <sheetViews>
    <sheetView topLeftCell="A13" zoomScale="110" zoomScaleNormal="110" workbookViewId="0">
      <selection activeCell="L23" sqref="L23"/>
    </sheetView>
  </sheetViews>
  <sheetFormatPr defaultRowHeight="15" x14ac:dyDescent="0.25"/>
  <cols>
    <col min="1" max="1" width="25.7109375" customWidth="1"/>
    <col min="2" max="2" width="9.7109375" customWidth="1"/>
    <col min="3" max="11" width="8.7109375" customWidth="1"/>
    <col min="12" max="12" width="10.7109375" customWidth="1"/>
    <col min="13" max="13" width="12.5703125" customWidth="1"/>
    <col min="14" max="14" width="24" customWidth="1"/>
  </cols>
  <sheetData>
    <row r="1" spans="1:14" s="34" customFormat="1" ht="16.5" thickBot="1" x14ac:dyDescent="0.3">
      <c r="A1" s="72" t="s">
        <v>59</v>
      </c>
    </row>
    <row r="2" spans="1:14" ht="1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148</v>
      </c>
      <c r="G2" s="171"/>
      <c r="H2" s="171"/>
      <c r="I2" s="170" t="s">
        <v>7</v>
      </c>
      <c r="J2" s="171"/>
      <c r="K2" s="172"/>
      <c r="L2" s="168" t="s">
        <v>8</v>
      </c>
      <c r="M2" s="168" t="s">
        <v>162</v>
      </c>
      <c r="N2" s="166" t="s">
        <v>171</v>
      </c>
    </row>
    <row r="3" spans="1:14" ht="41.25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69"/>
      <c r="N3" s="167"/>
    </row>
    <row r="4" spans="1:14" ht="15.75" thickBot="1" x14ac:dyDescent="0.3">
      <c r="A4" s="3" t="s">
        <v>23</v>
      </c>
      <c r="B4" s="5"/>
      <c r="C4" s="6"/>
      <c r="D4" s="6"/>
      <c r="E4" s="6"/>
      <c r="F4" s="6"/>
      <c r="G4" s="6"/>
      <c r="H4" s="6"/>
      <c r="I4" s="6"/>
      <c r="J4" s="6"/>
      <c r="K4" s="6"/>
      <c r="L4" s="5"/>
      <c r="M4" s="5"/>
      <c r="N4" s="5"/>
    </row>
    <row r="5" spans="1:14" ht="26.25" thickBot="1" x14ac:dyDescent="0.3">
      <c r="A5" s="12" t="s">
        <v>33</v>
      </c>
      <c r="B5" s="1">
        <v>200</v>
      </c>
      <c r="C5" s="1">
        <v>7.78</v>
      </c>
      <c r="D5" s="1">
        <v>7.86</v>
      </c>
      <c r="E5" s="1">
        <v>45.88</v>
      </c>
      <c r="F5" s="1" t="s">
        <v>173</v>
      </c>
      <c r="G5" s="1">
        <v>0.16</v>
      </c>
      <c r="H5" s="1">
        <v>0.66</v>
      </c>
      <c r="I5" s="1">
        <v>144.36000000000001</v>
      </c>
      <c r="J5" s="1">
        <v>47.46</v>
      </c>
      <c r="K5" s="1">
        <v>1.04</v>
      </c>
      <c r="L5" s="1">
        <v>285.26</v>
      </c>
      <c r="M5" s="1">
        <v>120211</v>
      </c>
      <c r="N5" s="123" t="s">
        <v>161</v>
      </c>
    </row>
    <row r="6" spans="1:14" ht="39" thickBot="1" x14ac:dyDescent="0.3">
      <c r="A6" s="12" t="s">
        <v>121</v>
      </c>
      <c r="B6" s="52">
        <v>10</v>
      </c>
      <c r="C6" s="52">
        <v>0.08</v>
      </c>
      <c r="D6" s="52">
        <v>8.25</v>
      </c>
      <c r="E6" s="52">
        <v>0.08</v>
      </c>
      <c r="F6" s="52">
        <v>0</v>
      </c>
      <c r="G6" s="52">
        <v>0.01</v>
      </c>
      <c r="H6" s="52">
        <v>0</v>
      </c>
      <c r="I6" s="52">
        <v>1.2</v>
      </c>
      <c r="J6" s="52">
        <v>0</v>
      </c>
      <c r="K6" s="52">
        <v>0.02</v>
      </c>
      <c r="L6" s="52">
        <v>74.8</v>
      </c>
      <c r="M6" s="52">
        <v>140113</v>
      </c>
      <c r="N6" s="123" t="s">
        <v>161</v>
      </c>
    </row>
    <row r="7" spans="1:14" ht="23.25" thickBot="1" x14ac:dyDescent="0.3">
      <c r="A7" s="7" t="s">
        <v>118</v>
      </c>
      <c r="B7" s="52">
        <v>200</v>
      </c>
      <c r="C7" s="52">
        <v>0</v>
      </c>
      <c r="D7" s="52">
        <v>0</v>
      </c>
      <c r="E7" s="52">
        <v>15.98</v>
      </c>
      <c r="F7" s="52">
        <v>0</v>
      </c>
      <c r="G7" s="52">
        <v>0</v>
      </c>
      <c r="H7" s="52">
        <v>0</v>
      </c>
      <c r="I7" s="52">
        <v>3.94</v>
      </c>
      <c r="J7" s="52">
        <v>0</v>
      </c>
      <c r="K7" s="52">
        <v>0.04</v>
      </c>
      <c r="L7" s="52">
        <v>63.84</v>
      </c>
      <c r="M7" s="52">
        <v>160106</v>
      </c>
      <c r="N7" s="123" t="s">
        <v>161</v>
      </c>
    </row>
    <row r="8" spans="1:14" ht="23.25" thickBot="1" x14ac:dyDescent="0.3">
      <c r="A8" s="7" t="s">
        <v>24</v>
      </c>
      <c r="B8" s="52">
        <v>40</v>
      </c>
      <c r="C8" s="52">
        <v>3</v>
      </c>
      <c r="D8" s="52">
        <v>1.1599999999999999</v>
      </c>
      <c r="E8" s="108">
        <v>20.56</v>
      </c>
      <c r="F8" s="52">
        <v>4.3999999999999997E-2</v>
      </c>
      <c r="G8" s="52">
        <v>1.2E-2</v>
      </c>
      <c r="H8" s="108">
        <v>0</v>
      </c>
      <c r="I8" s="52">
        <v>9.4</v>
      </c>
      <c r="J8" s="52">
        <v>5.2</v>
      </c>
      <c r="K8" s="52">
        <v>0.48</v>
      </c>
      <c r="L8" s="52">
        <v>104.8</v>
      </c>
      <c r="M8" s="52">
        <v>200102</v>
      </c>
      <c r="N8" s="123" t="s">
        <v>161</v>
      </c>
    </row>
    <row r="9" spans="1:14" s="34" customFormat="1" ht="39" thickBot="1" x14ac:dyDescent="0.3">
      <c r="A9" s="7" t="s">
        <v>76</v>
      </c>
      <c r="B9" s="52">
        <v>20</v>
      </c>
      <c r="C9" s="52">
        <v>4.6399999999999997</v>
      </c>
      <c r="D9" s="52">
        <v>5.9</v>
      </c>
      <c r="E9" s="52">
        <v>0</v>
      </c>
      <c r="F9" s="52">
        <v>8.0000000000000002E-3</v>
      </c>
      <c r="G9" s="52">
        <v>0.06</v>
      </c>
      <c r="H9" s="52">
        <v>0.14000000000000001</v>
      </c>
      <c r="I9" s="52">
        <v>44</v>
      </c>
      <c r="J9" s="52">
        <v>7</v>
      </c>
      <c r="K9" s="52">
        <v>0.2</v>
      </c>
      <c r="L9" s="52">
        <v>72.8</v>
      </c>
      <c r="M9" s="52">
        <v>100102</v>
      </c>
      <c r="N9" s="123" t="s">
        <v>161</v>
      </c>
    </row>
    <row r="10" spans="1:14" ht="15.75" thickBot="1" x14ac:dyDescent="0.3">
      <c r="A10" s="8" t="s">
        <v>25</v>
      </c>
      <c r="B10" s="35">
        <v>470</v>
      </c>
      <c r="C10" s="15">
        <f t="shared" ref="C10:L10" si="0">SUM(C5:C9)</f>
        <v>15.5</v>
      </c>
      <c r="D10" s="15">
        <f t="shared" si="0"/>
        <v>23.17</v>
      </c>
      <c r="E10" s="15">
        <f t="shared" si="0"/>
        <v>82.5</v>
      </c>
      <c r="F10" s="15">
        <f t="shared" si="0"/>
        <v>5.1999999999999998E-2</v>
      </c>
      <c r="G10" s="15">
        <f t="shared" si="0"/>
        <v>0.24200000000000002</v>
      </c>
      <c r="H10" s="15">
        <f t="shared" si="0"/>
        <v>0.8</v>
      </c>
      <c r="I10" s="15">
        <f t="shared" si="0"/>
        <v>202.9</v>
      </c>
      <c r="J10" s="15">
        <f t="shared" si="0"/>
        <v>59.660000000000004</v>
      </c>
      <c r="K10" s="15">
        <f t="shared" si="0"/>
        <v>1.78</v>
      </c>
      <c r="L10" s="15">
        <f t="shared" si="0"/>
        <v>601.49999999999989</v>
      </c>
      <c r="M10" s="4"/>
      <c r="N10" s="15"/>
    </row>
    <row r="11" spans="1:14" ht="15.75" thickBot="1" x14ac:dyDescent="0.3">
      <c r="A11" s="3" t="s">
        <v>26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5"/>
      <c r="M11" s="5"/>
      <c r="N11" s="5"/>
    </row>
    <row r="12" spans="1:14" ht="39" thickBot="1" x14ac:dyDescent="0.3">
      <c r="A12" s="7" t="s">
        <v>120</v>
      </c>
      <c r="B12" s="52">
        <v>200</v>
      </c>
      <c r="C12" s="52">
        <v>2</v>
      </c>
      <c r="D12" s="52">
        <v>0.2</v>
      </c>
      <c r="E12" s="52">
        <v>20.2</v>
      </c>
      <c r="F12" s="52">
        <v>0.02</v>
      </c>
      <c r="G12" s="52">
        <v>0</v>
      </c>
      <c r="H12" s="52">
        <v>4</v>
      </c>
      <c r="I12" s="52">
        <v>14</v>
      </c>
      <c r="J12" s="52">
        <v>8</v>
      </c>
      <c r="K12" s="52">
        <v>2.8</v>
      </c>
      <c r="L12" s="52">
        <v>92</v>
      </c>
      <c r="M12" s="52">
        <v>160223</v>
      </c>
      <c r="N12" s="123" t="s">
        <v>161</v>
      </c>
    </row>
    <row r="13" spans="1:14" ht="15.75" thickBot="1" x14ac:dyDescent="0.3">
      <c r="A13" s="8" t="s">
        <v>25</v>
      </c>
      <c r="B13" s="1">
        <v>200</v>
      </c>
      <c r="C13" s="52">
        <v>2</v>
      </c>
      <c r="D13" s="52">
        <v>0.2</v>
      </c>
      <c r="E13" s="52">
        <v>20.2</v>
      </c>
      <c r="F13" s="52">
        <v>0.02</v>
      </c>
      <c r="G13" s="52">
        <v>0</v>
      </c>
      <c r="H13" s="52">
        <v>4</v>
      </c>
      <c r="I13" s="52">
        <v>34</v>
      </c>
      <c r="J13" s="52">
        <v>8</v>
      </c>
      <c r="K13" s="52">
        <v>2.8</v>
      </c>
      <c r="L13" s="53">
        <v>92</v>
      </c>
      <c r="M13" s="1"/>
      <c r="N13" s="52"/>
    </row>
    <row r="14" spans="1:14" ht="15.75" thickBot="1" x14ac:dyDescent="0.3">
      <c r="A14" s="3" t="s">
        <v>27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5"/>
      <c r="N14" s="6"/>
    </row>
    <row r="15" spans="1:14" s="34" customFormat="1" ht="27" thickBot="1" x14ac:dyDescent="0.3">
      <c r="A15" s="36" t="s">
        <v>211</v>
      </c>
      <c r="B15" s="60">
        <v>100</v>
      </c>
      <c r="C15" s="60">
        <v>1.1399999999999999</v>
      </c>
      <c r="D15" s="60">
        <v>8.4</v>
      </c>
      <c r="E15" s="60">
        <v>3.92</v>
      </c>
      <c r="F15" s="60">
        <v>0.04</v>
      </c>
      <c r="G15" s="60">
        <v>0.04</v>
      </c>
      <c r="H15" s="60">
        <v>16.850000000000001</v>
      </c>
      <c r="I15" s="60">
        <v>57.19</v>
      </c>
      <c r="J15" s="60">
        <v>19.45</v>
      </c>
      <c r="K15" s="60">
        <v>0.69</v>
      </c>
      <c r="L15" s="60">
        <v>94.3</v>
      </c>
      <c r="M15" s="101">
        <v>100549</v>
      </c>
      <c r="N15" s="121" t="s">
        <v>161</v>
      </c>
    </row>
    <row r="16" spans="1:14" s="34" customFormat="1" ht="26.25" thickBot="1" x14ac:dyDescent="0.3">
      <c r="A16" s="12" t="s">
        <v>31</v>
      </c>
      <c r="B16" s="52">
        <v>250</v>
      </c>
      <c r="C16" s="52">
        <v>6.4</v>
      </c>
      <c r="D16" s="52">
        <v>10.029999999999999</v>
      </c>
      <c r="E16" s="52">
        <v>11.55</v>
      </c>
      <c r="F16" s="52">
        <v>0</v>
      </c>
      <c r="G16" s="52">
        <v>0</v>
      </c>
      <c r="H16" s="52">
        <v>16.059999999999999</v>
      </c>
      <c r="I16" s="52">
        <v>61.37</v>
      </c>
      <c r="J16" s="52">
        <v>27.03</v>
      </c>
      <c r="K16" s="52">
        <v>1.68</v>
      </c>
      <c r="L16" s="52">
        <v>171.04</v>
      </c>
      <c r="M16" s="52">
        <v>82</v>
      </c>
      <c r="N16" s="125" t="s">
        <v>160</v>
      </c>
    </row>
    <row r="17" spans="1:14" s="34" customFormat="1" ht="39" thickBot="1" x14ac:dyDescent="0.3">
      <c r="A17" s="12" t="s">
        <v>208</v>
      </c>
      <c r="B17" s="1">
        <v>100</v>
      </c>
      <c r="C17" s="1">
        <v>12.24</v>
      </c>
      <c r="D17" s="1">
        <v>12.11</v>
      </c>
      <c r="E17" s="1">
        <v>14.95</v>
      </c>
      <c r="F17" s="1">
        <v>0</v>
      </c>
      <c r="G17" s="1">
        <v>0</v>
      </c>
      <c r="H17" s="1">
        <v>0.94</v>
      </c>
      <c r="I17" s="1">
        <v>60.15</v>
      </c>
      <c r="J17" s="1">
        <v>24.36</v>
      </c>
      <c r="K17" s="1">
        <v>1.24</v>
      </c>
      <c r="L17" s="1">
        <v>217.48</v>
      </c>
      <c r="M17" s="1">
        <v>234</v>
      </c>
      <c r="N17" s="123" t="s">
        <v>160</v>
      </c>
    </row>
    <row r="18" spans="1:14" s="34" customFormat="1" ht="23.25" thickBot="1" x14ac:dyDescent="0.3">
      <c r="A18" s="12" t="s">
        <v>36</v>
      </c>
      <c r="B18" s="1">
        <v>200</v>
      </c>
      <c r="C18" s="1">
        <v>4.3600000000000003</v>
      </c>
      <c r="D18" s="1">
        <v>6.6</v>
      </c>
      <c r="E18" s="1">
        <v>29.34</v>
      </c>
      <c r="F18" s="1">
        <v>0.22</v>
      </c>
      <c r="G18" s="1">
        <v>0.18</v>
      </c>
      <c r="H18" s="1">
        <v>17.28</v>
      </c>
      <c r="I18" s="1">
        <v>70.040000000000006</v>
      </c>
      <c r="J18" s="1">
        <v>43.98</v>
      </c>
      <c r="K18" s="1">
        <v>1.64</v>
      </c>
      <c r="L18" s="39">
        <v>194.56</v>
      </c>
      <c r="M18" s="1">
        <v>130101</v>
      </c>
      <c r="N18" s="123" t="s">
        <v>161</v>
      </c>
    </row>
    <row r="19" spans="1:14" ht="39" thickBot="1" x14ac:dyDescent="0.3">
      <c r="A19" s="12" t="s">
        <v>88</v>
      </c>
      <c r="B19" s="52">
        <v>200</v>
      </c>
      <c r="C19" s="52">
        <v>0.68</v>
      </c>
      <c r="D19" s="52">
        <v>0.28000000000000003</v>
      </c>
      <c r="E19" s="52">
        <v>20.76</v>
      </c>
      <c r="F19" s="52">
        <v>0</v>
      </c>
      <c r="G19" s="52">
        <v>0</v>
      </c>
      <c r="H19" s="52">
        <v>100</v>
      </c>
      <c r="I19" s="52">
        <v>21.34</v>
      </c>
      <c r="J19" s="52">
        <v>3.44</v>
      </c>
      <c r="K19" s="52">
        <v>0.56299999999999994</v>
      </c>
      <c r="L19" s="52">
        <v>88.2</v>
      </c>
      <c r="M19" s="52">
        <v>388</v>
      </c>
      <c r="N19" s="125" t="s">
        <v>160</v>
      </c>
    </row>
    <row r="20" spans="1:14" ht="23.25" thickBot="1" x14ac:dyDescent="0.3">
      <c r="A20" s="7" t="s">
        <v>24</v>
      </c>
      <c r="B20" s="52">
        <v>20</v>
      </c>
      <c r="C20" s="52">
        <v>1.5</v>
      </c>
      <c r="D20" s="52">
        <v>0.57999999999999996</v>
      </c>
      <c r="E20" s="52">
        <v>10.28</v>
      </c>
      <c r="F20" s="52">
        <v>2.1999999999999999E-2</v>
      </c>
      <c r="G20" s="52">
        <v>6.0000000000000001E-3</v>
      </c>
      <c r="H20" s="52">
        <v>0</v>
      </c>
      <c r="I20" s="52">
        <v>4.7</v>
      </c>
      <c r="J20" s="52">
        <v>2.6</v>
      </c>
      <c r="K20" s="52">
        <v>0.24</v>
      </c>
      <c r="L20" s="52">
        <v>52.4</v>
      </c>
      <c r="M20" s="52">
        <v>200102</v>
      </c>
      <c r="N20" s="123" t="s">
        <v>161</v>
      </c>
    </row>
    <row r="21" spans="1:14" ht="23.25" thickBot="1" x14ac:dyDescent="0.3">
      <c r="A21" s="7" t="s">
        <v>28</v>
      </c>
      <c r="B21" s="52">
        <v>20</v>
      </c>
      <c r="C21" s="52">
        <v>1.1200000000000001</v>
      </c>
      <c r="D21" s="52">
        <v>0.22</v>
      </c>
      <c r="E21" s="52">
        <v>9.8800000000000008</v>
      </c>
      <c r="F21" s="52">
        <v>2.1999999999999999E-2</v>
      </c>
      <c r="G21" s="52">
        <v>6.0000000000000001E-3</v>
      </c>
      <c r="H21" s="52">
        <v>0</v>
      </c>
      <c r="I21" s="52">
        <v>50</v>
      </c>
      <c r="J21" s="52">
        <v>5</v>
      </c>
      <c r="K21" s="52">
        <v>0.62</v>
      </c>
      <c r="L21" s="53">
        <v>46.4</v>
      </c>
      <c r="M21" s="53">
        <v>200103</v>
      </c>
      <c r="N21" s="123" t="s">
        <v>161</v>
      </c>
    </row>
    <row r="22" spans="1:14" ht="15.75" thickBot="1" x14ac:dyDescent="0.3">
      <c r="A22" s="8" t="s">
        <v>25</v>
      </c>
      <c r="B22" s="1">
        <v>890</v>
      </c>
      <c r="C22" s="15">
        <f t="shared" ref="C22:K22" si="1">SUM(C15:C21)</f>
        <v>27.44</v>
      </c>
      <c r="D22" s="15">
        <f t="shared" si="1"/>
        <v>38.22</v>
      </c>
      <c r="E22" s="15">
        <f t="shared" si="1"/>
        <v>100.68</v>
      </c>
      <c r="F22" s="15">
        <f t="shared" si="1"/>
        <v>0.30400000000000005</v>
      </c>
      <c r="G22" s="15">
        <f t="shared" si="1"/>
        <v>0.23200000000000001</v>
      </c>
      <c r="H22" s="15">
        <f t="shared" si="1"/>
        <v>151.13</v>
      </c>
      <c r="I22" s="15">
        <f t="shared" si="1"/>
        <v>324.78999999999996</v>
      </c>
      <c r="J22" s="15">
        <f t="shared" si="1"/>
        <v>125.85999999999999</v>
      </c>
      <c r="K22" s="15">
        <f t="shared" si="1"/>
        <v>6.673</v>
      </c>
      <c r="L22" s="16">
        <f>SUM(L15:L21)</f>
        <v>864.37999999999988</v>
      </c>
      <c r="M22" s="4"/>
      <c r="N22" s="15"/>
    </row>
    <row r="23" spans="1:14" ht="15.75" thickBot="1" x14ac:dyDescent="0.3">
      <c r="A23" s="9" t="s">
        <v>29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"/>
      <c r="N23" s="6"/>
    </row>
    <row r="24" spans="1:14" ht="23.25" thickBot="1" x14ac:dyDescent="0.3">
      <c r="A24" s="12" t="s">
        <v>82</v>
      </c>
      <c r="B24" s="52">
        <v>100</v>
      </c>
      <c r="C24" s="104">
        <v>44821</v>
      </c>
      <c r="D24" s="52">
        <v>11.43</v>
      </c>
      <c r="E24" s="52">
        <v>20.14</v>
      </c>
      <c r="F24" s="52">
        <v>0.15</v>
      </c>
      <c r="G24" s="52">
        <v>0.27</v>
      </c>
      <c r="H24" s="52">
        <v>0.46</v>
      </c>
      <c r="I24" s="52">
        <v>198.32</v>
      </c>
      <c r="J24" s="52">
        <v>23.11</v>
      </c>
      <c r="K24" s="52">
        <v>0.56999999999999995</v>
      </c>
      <c r="L24" s="52">
        <v>255.22</v>
      </c>
      <c r="M24" s="52">
        <v>120305</v>
      </c>
      <c r="N24" s="123" t="s">
        <v>161</v>
      </c>
    </row>
    <row r="25" spans="1:14" ht="26.25" thickBot="1" x14ac:dyDescent="0.3">
      <c r="A25" s="7" t="s">
        <v>86</v>
      </c>
      <c r="B25" s="52">
        <v>20</v>
      </c>
      <c r="C25" s="52">
        <v>1.44</v>
      </c>
      <c r="D25" s="52">
        <v>1.7</v>
      </c>
      <c r="E25" s="52">
        <v>11.1</v>
      </c>
      <c r="F25" s="52">
        <v>1.2E-2</v>
      </c>
      <c r="G25" s="52">
        <v>7.5999999999999998E-2</v>
      </c>
      <c r="H25" s="52">
        <v>0.2</v>
      </c>
      <c r="I25" s="52">
        <v>61.4</v>
      </c>
      <c r="J25" s="52">
        <v>6.8</v>
      </c>
      <c r="K25" s="52">
        <v>0.04</v>
      </c>
      <c r="L25" s="52">
        <v>65.599999999999994</v>
      </c>
      <c r="M25" s="52">
        <v>140201</v>
      </c>
      <c r="N25" s="123" t="s">
        <v>161</v>
      </c>
    </row>
    <row r="26" spans="1:14" ht="26.25" thickBot="1" x14ac:dyDescent="0.3">
      <c r="A26" s="7" t="s">
        <v>83</v>
      </c>
      <c r="B26" s="55">
        <v>150</v>
      </c>
      <c r="C26" s="55">
        <v>1.35</v>
      </c>
      <c r="D26" s="55">
        <v>0.3</v>
      </c>
      <c r="E26" s="55">
        <v>12.15</v>
      </c>
      <c r="F26" s="55">
        <v>0.06</v>
      </c>
      <c r="G26" s="55">
        <v>4.4999999999999998E-2</v>
      </c>
      <c r="H26" s="55">
        <v>90</v>
      </c>
      <c r="I26" s="55">
        <v>51</v>
      </c>
      <c r="J26" s="55">
        <v>19.5</v>
      </c>
      <c r="K26" s="55">
        <v>0</v>
      </c>
      <c r="L26" s="55">
        <v>64.5</v>
      </c>
      <c r="M26" s="55">
        <v>210102</v>
      </c>
      <c r="N26" s="123" t="s">
        <v>161</v>
      </c>
    </row>
    <row r="27" spans="1:14" ht="39" thickBot="1" x14ac:dyDescent="0.3">
      <c r="A27" s="7" t="s">
        <v>187</v>
      </c>
      <c r="B27" s="52">
        <v>200</v>
      </c>
      <c r="C27" s="52">
        <v>0.04</v>
      </c>
      <c r="D27" s="52">
        <v>0</v>
      </c>
      <c r="E27" s="52">
        <v>16.100000000000001</v>
      </c>
      <c r="F27" s="52">
        <v>0</v>
      </c>
      <c r="G27" s="52">
        <v>0</v>
      </c>
      <c r="H27" s="52">
        <v>1.6</v>
      </c>
      <c r="I27" s="60">
        <v>5.54</v>
      </c>
      <c r="J27" s="60">
        <v>0.48</v>
      </c>
      <c r="K27" s="52">
        <v>0.08</v>
      </c>
      <c r="L27" s="52">
        <v>65.2</v>
      </c>
      <c r="M27" s="52">
        <v>160106</v>
      </c>
      <c r="N27" s="123" t="s">
        <v>161</v>
      </c>
    </row>
    <row r="28" spans="1:14" ht="15.75" thickBot="1" x14ac:dyDescent="0.3">
      <c r="A28" s="8" t="s">
        <v>25</v>
      </c>
      <c r="B28" s="1">
        <v>470</v>
      </c>
      <c r="C28" s="15">
        <f t="shared" ref="C28:K28" si="2">SUM(C24:C27)</f>
        <v>44823.83</v>
      </c>
      <c r="D28" s="15">
        <f t="shared" si="2"/>
        <v>13.43</v>
      </c>
      <c r="E28" s="15">
        <f t="shared" si="2"/>
        <v>59.49</v>
      </c>
      <c r="F28" s="15">
        <f t="shared" si="2"/>
        <v>0.222</v>
      </c>
      <c r="G28" s="15">
        <f t="shared" si="2"/>
        <v>0.39100000000000001</v>
      </c>
      <c r="H28" s="15">
        <f t="shared" si="2"/>
        <v>92.259999999999991</v>
      </c>
      <c r="I28" s="15">
        <f t="shared" si="2"/>
        <v>316.26</v>
      </c>
      <c r="J28" s="15">
        <f t="shared" si="2"/>
        <v>49.889999999999993</v>
      </c>
      <c r="K28" s="15">
        <f t="shared" si="2"/>
        <v>0.69</v>
      </c>
      <c r="L28" s="15">
        <f>SUM(L24:L27)</f>
        <v>450.52</v>
      </c>
      <c r="M28" s="1"/>
      <c r="N28" s="15"/>
    </row>
    <row r="29" spans="1:14" ht="26.25" thickBot="1" x14ac:dyDescent="0.3">
      <c r="A29" s="7" t="s">
        <v>99</v>
      </c>
      <c r="B29" s="1">
        <v>400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6.5" thickBot="1" x14ac:dyDescent="0.3">
      <c r="A30" s="10" t="s">
        <v>30</v>
      </c>
      <c r="B30" s="11"/>
      <c r="C30" s="17">
        <f t="shared" ref="C30:L30" si="3">SUMIF($A:$A,"Итого",C:C)</f>
        <v>44868.770000000004</v>
      </c>
      <c r="D30" s="17">
        <f t="shared" si="3"/>
        <v>75.02000000000001</v>
      </c>
      <c r="E30" s="17">
        <f t="shared" si="3"/>
        <v>262.87</v>
      </c>
      <c r="F30" s="17">
        <f t="shared" si="3"/>
        <v>0.59800000000000009</v>
      </c>
      <c r="G30" s="17">
        <f t="shared" si="3"/>
        <v>0.86499999999999999</v>
      </c>
      <c r="H30" s="17">
        <f t="shared" si="3"/>
        <v>248.19</v>
      </c>
      <c r="I30" s="17">
        <f t="shared" si="3"/>
        <v>877.94999999999993</v>
      </c>
      <c r="J30" s="17">
        <f t="shared" si="3"/>
        <v>243.40999999999997</v>
      </c>
      <c r="K30" s="17">
        <f t="shared" si="3"/>
        <v>11.943</v>
      </c>
      <c r="L30" s="17">
        <f t="shared" si="3"/>
        <v>2008.3999999999996</v>
      </c>
      <c r="M30" s="11"/>
      <c r="N30" s="17"/>
    </row>
  </sheetData>
  <mergeCells count="8">
    <mergeCell ref="N2:N3"/>
    <mergeCell ref="M2:M3"/>
    <mergeCell ref="A2:A3"/>
    <mergeCell ref="B2:B3"/>
    <mergeCell ref="C2:E2"/>
    <mergeCell ref="F2:H2"/>
    <mergeCell ref="I2:K2"/>
    <mergeCell ref="L2:L3"/>
  </mergeCells>
  <pageMargins left="0.25" right="0.25" top="0.75" bottom="0.75" header="0.3" footer="0.3"/>
  <pageSetup paperSize="9" scale="83" fitToHeight="0" orientation="landscape" cellComments="atEnd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N32"/>
  <sheetViews>
    <sheetView topLeftCell="A13" zoomScale="110" zoomScaleNormal="110" workbookViewId="0">
      <selection activeCell="G27" sqref="G27"/>
    </sheetView>
  </sheetViews>
  <sheetFormatPr defaultRowHeight="15" x14ac:dyDescent="0.25"/>
  <cols>
    <col min="1" max="1" width="25.7109375" customWidth="1"/>
    <col min="2" max="2" width="9.7109375" customWidth="1"/>
    <col min="3" max="11" width="8.7109375" customWidth="1"/>
    <col min="12" max="12" width="10.7109375" customWidth="1"/>
    <col min="13" max="13" width="12.140625" customWidth="1"/>
    <col min="14" max="14" width="22.85546875" customWidth="1"/>
  </cols>
  <sheetData>
    <row r="1" spans="1:14" s="34" customFormat="1" ht="16.5" thickBot="1" x14ac:dyDescent="0.3">
      <c r="A1" s="72" t="s">
        <v>60</v>
      </c>
    </row>
    <row r="2" spans="1:14" ht="1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0" t="s">
        <v>149</v>
      </c>
      <c r="G2" s="171"/>
      <c r="H2" s="172"/>
      <c r="I2" s="170" t="s">
        <v>7</v>
      </c>
      <c r="J2" s="171"/>
      <c r="K2" s="172"/>
      <c r="L2" s="168" t="s">
        <v>8</v>
      </c>
      <c r="M2" s="168" t="s">
        <v>162</v>
      </c>
      <c r="N2" s="166" t="s">
        <v>171</v>
      </c>
    </row>
    <row r="3" spans="1:14" ht="41.25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69"/>
      <c r="N3" s="167"/>
    </row>
    <row r="4" spans="1:14" ht="15.75" thickBot="1" x14ac:dyDescent="0.3">
      <c r="A4" s="48" t="s">
        <v>23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26.25" customHeight="1" thickBot="1" x14ac:dyDescent="0.3">
      <c r="A5" s="7" t="s">
        <v>219</v>
      </c>
      <c r="B5" s="52">
        <v>200</v>
      </c>
      <c r="C5" s="52">
        <v>8</v>
      </c>
      <c r="D5" s="52">
        <v>5.52</v>
      </c>
      <c r="E5" s="52">
        <v>40.72</v>
      </c>
      <c r="F5" s="52">
        <v>0.24</v>
      </c>
      <c r="G5" s="52">
        <v>0.32</v>
      </c>
      <c r="H5" s="52">
        <v>1.18</v>
      </c>
      <c r="I5" s="52">
        <v>281.60000000000002</v>
      </c>
      <c r="J5" s="52">
        <v>22.4</v>
      </c>
      <c r="K5" s="52">
        <v>1.06</v>
      </c>
      <c r="L5" s="52">
        <v>244.56</v>
      </c>
      <c r="M5" s="52">
        <v>120215</v>
      </c>
      <c r="N5" s="125" t="s">
        <v>161</v>
      </c>
    </row>
    <row r="6" spans="1:14" ht="27" customHeight="1" thickBot="1" x14ac:dyDescent="0.3">
      <c r="A6" s="7" t="s">
        <v>118</v>
      </c>
      <c r="B6" s="52">
        <v>200</v>
      </c>
      <c r="C6" s="52">
        <v>0</v>
      </c>
      <c r="D6" s="52">
        <v>0</v>
      </c>
      <c r="E6" s="52">
        <v>15.98</v>
      </c>
      <c r="F6" s="52">
        <v>0</v>
      </c>
      <c r="G6" s="52">
        <v>0</v>
      </c>
      <c r="H6" s="52">
        <v>0</v>
      </c>
      <c r="I6" s="52">
        <v>3.94</v>
      </c>
      <c r="J6" s="52">
        <v>0</v>
      </c>
      <c r="K6" s="52">
        <v>0.04</v>
      </c>
      <c r="L6" s="52">
        <v>63.84</v>
      </c>
      <c r="M6" s="52">
        <v>160106</v>
      </c>
      <c r="N6" s="123" t="s">
        <v>161</v>
      </c>
    </row>
    <row r="7" spans="1:14" s="34" customFormat="1" ht="27" customHeight="1" thickBot="1" x14ac:dyDescent="0.3">
      <c r="A7" s="7" t="s">
        <v>147</v>
      </c>
      <c r="B7" s="52">
        <v>200</v>
      </c>
      <c r="C7" s="52">
        <v>3.68</v>
      </c>
      <c r="D7" s="60">
        <v>3.48</v>
      </c>
      <c r="E7" s="52">
        <v>21.62</v>
      </c>
      <c r="F7" s="52">
        <v>0.02</v>
      </c>
      <c r="G7" s="60">
        <v>0.12</v>
      </c>
      <c r="H7" s="60">
        <v>0.54</v>
      </c>
      <c r="I7" s="52">
        <v>114.54</v>
      </c>
      <c r="J7" s="52">
        <v>29.6</v>
      </c>
      <c r="K7" s="52">
        <v>1.02</v>
      </c>
      <c r="L7" s="52">
        <v>133.4</v>
      </c>
      <c r="M7" s="52">
        <v>160102</v>
      </c>
      <c r="N7" s="125" t="s">
        <v>161</v>
      </c>
    </row>
    <row r="8" spans="1:14" ht="39" thickBot="1" x14ac:dyDescent="0.3">
      <c r="A8" s="12" t="s">
        <v>121</v>
      </c>
      <c r="B8" s="52">
        <v>10</v>
      </c>
      <c r="C8" s="52">
        <v>0.08</v>
      </c>
      <c r="D8" s="52">
        <v>8.25</v>
      </c>
      <c r="E8" s="52">
        <v>0.08</v>
      </c>
      <c r="F8" s="52">
        <v>0</v>
      </c>
      <c r="G8" s="52">
        <v>0.01</v>
      </c>
      <c r="H8" s="52">
        <v>0</v>
      </c>
      <c r="I8" s="52">
        <v>1.2</v>
      </c>
      <c r="J8" s="52">
        <v>0</v>
      </c>
      <c r="K8" s="52">
        <v>0.02</v>
      </c>
      <c r="L8" s="52">
        <v>74.8</v>
      </c>
      <c r="M8" s="52">
        <v>140113</v>
      </c>
      <c r="N8" s="123" t="s">
        <v>161</v>
      </c>
    </row>
    <row r="9" spans="1:14" ht="24.75" customHeight="1" thickBot="1" x14ac:dyDescent="0.3">
      <c r="A9" s="7" t="s">
        <v>24</v>
      </c>
      <c r="B9" s="52">
        <v>40</v>
      </c>
      <c r="C9" s="52">
        <v>3</v>
      </c>
      <c r="D9" s="52">
        <v>1.1599999999999999</v>
      </c>
      <c r="E9" s="108">
        <v>20.56</v>
      </c>
      <c r="F9" s="52">
        <v>4.3999999999999997E-2</v>
      </c>
      <c r="G9" s="52">
        <v>1.2E-2</v>
      </c>
      <c r="H9" s="108">
        <v>0</v>
      </c>
      <c r="I9" s="52">
        <v>9.4</v>
      </c>
      <c r="J9" s="52">
        <v>5.2</v>
      </c>
      <c r="K9" s="52">
        <v>0.48</v>
      </c>
      <c r="L9" s="52">
        <v>104.8</v>
      </c>
      <c r="M9" s="52">
        <v>200102</v>
      </c>
      <c r="N9" s="123" t="s">
        <v>161</v>
      </c>
    </row>
    <row r="10" spans="1:14" ht="39" thickBot="1" x14ac:dyDescent="0.3">
      <c r="A10" s="49" t="s">
        <v>74</v>
      </c>
      <c r="B10" s="1">
        <v>50</v>
      </c>
      <c r="C10" s="1">
        <v>2.988</v>
      </c>
      <c r="D10" s="1">
        <v>2.7050000000000001</v>
      </c>
      <c r="E10" s="1">
        <v>0.16400000000000001</v>
      </c>
      <c r="F10" s="1">
        <v>0.17599999999999999</v>
      </c>
      <c r="G10" s="1">
        <v>0.105</v>
      </c>
      <c r="H10" s="1">
        <v>0</v>
      </c>
      <c r="I10" s="1">
        <v>12.94</v>
      </c>
      <c r="J10" s="1">
        <v>0</v>
      </c>
      <c r="K10" s="1">
        <v>0.57999999999999996</v>
      </c>
      <c r="L10" s="1">
        <v>37.06</v>
      </c>
      <c r="M10" s="1">
        <v>213</v>
      </c>
      <c r="N10" s="153" t="s">
        <v>172</v>
      </c>
    </row>
    <row r="11" spans="1:14" ht="15.75" thickBot="1" x14ac:dyDescent="0.3">
      <c r="A11" s="8" t="s">
        <v>25</v>
      </c>
      <c r="B11" s="1">
        <v>700</v>
      </c>
      <c r="C11" s="15">
        <f t="shared" ref="C11:L11" si="0">SUM(C5:C10)</f>
        <v>17.748000000000001</v>
      </c>
      <c r="D11" s="15">
        <f t="shared" si="0"/>
        <v>21.115000000000002</v>
      </c>
      <c r="E11" s="15">
        <f t="shared" si="0"/>
        <v>99.124000000000009</v>
      </c>
      <c r="F11" s="15">
        <f t="shared" si="0"/>
        <v>0.48</v>
      </c>
      <c r="G11" s="15">
        <f t="shared" si="0"/>
        <v>0.56700000000000006</v>
      </c>
      <c r="H11" s="15">
        <f t="shared" si="0"/>
        <v>1.72</v>
      </c>
      <c r="I11" s="15">
        <f t="shared" si="0"/>
        <v>423.62</v>
      </c>
      <c r="J11" s="15">
        <f t="shared" si="0"/>
        <v>57.2</v>
      </c>
      <c r="K11" s="15">
        <f t="shared" si="0"/>
        <v>3.2</v>
      </c>
      <c r="L11" s="15">
        <f t="shared" si="0"/>
        <v>658.45999999999981</v>
      </c>
      <c r="M11" s="1"/>
      <c r="N11" s="15"/>
    </row>
    <row r="12" spans="1:14" ht="15.75" thickBot="1" x14ac:dyDescent="0.3">
      <c r="A12" s="48" t="s">
        <v>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51.75" thickBot="1" x14ac:dyDescent="0.3">
      <c r="A13" s="7" t="s">
        <v>123</v>
      </c>
      <c r="B13" s="52">
        <v>200</v>
      </c>
      <c r="C13" s="52">
        <v>6</v>
      </c>
      <c r="D13" s="52">
        <v>6.4</v>
      </c>
      <c r="E13" s="52">
        <v>9.4</v>
      </c>
      <c r="F13" s="52">
        <v>0.04</v>
      </c>
      <c r="G13" s="52">
        <v>0.26</v>
      </c>
      <c r="H13" s="52">
        <v>12</v>
      </c>
      <c r="I13" s="52">
        <v>242</v>
      </c>
      <c r="J13" s="52">
        <v>28</v>
      </c>
      <c r="K13" s="52">
        <v>0.2</v>
      </c>
      <c r="L13" s="52">
        <v>120</v>
      </c>
      <c r="M13" s="52">
        <v>230105</v>
      </c>
      <c r="N13" s="123" t="s">
        <v>161</v>
      </c>
    </row>
    <row r="14" spans="1:14" ht="15.75" thickBot="1" x14ac:dyDescent="0.3">
      <c r="A14" s="8" t="s">
        <v>25</v>
      </c>
      <c r="B14" s="15">
        <v>200</v>
      </c>
      <c r="C14" s="52">
        <v>6</v>
      </c>
      <c r="D14" s="52">
        <v>6.4</v>
      </c>
      <c r="E14" s="52">
        <v>9.4</v>
      </c>
      <c r="F14" s="52">
        <v>0.04</v>
      </c>
      <c r="G14" s="52">
        <v>0.26</v>
      </c>
      <c r="H14" s="52">
        <v>12</v>
      </c>
      <c r="I14" s="52">
        <v>242</v>
      </c>
      <c r="J14" s="52">
        <v>28</v>
      </c>
      <c r="K14" s="52">
        <v>0.2</v>
      </c>
      <c r="L14" s="52">
        <v>120</v>
      </c>
      <c r="M14" s="15"/>
      <c r="N14" s="52"/>
    </row>
    <row r="15" spans="1:14" ht="15.75" thickBot="1" x14ac:dyDescent="0.3">
      <c r="A15" s="48" t="s">
        <v>27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s="34" customFormat="1" ht="39.75" customHeight="1" thickBot="1" x14ac:dyDescent="0.3">
      <c r="A16" s="49" t="s">
        <v>200</v>
      </c>
      <c r="B16" s="1">
        <v>100</v>
      </c>
      <c r="C16" s="1">
        <v>0.96</v>
      </c>
      <c r="D16" s="1">
        <v>15.16</v>
      </c>
      <c r="E16" s="1">
        <v>3.4</v>
      </c>
      <c r="F16" s="1">
        <v>0.06</v>
      </c>
      <c r="G16" s="1">
        <v>0.04</v>
      </c>
      <c r="H16" s="1">
        <v>21.05</v>
      </c>
      <c r="I16" s="1">
        <v>14</v>
      </c>
      <c r="J16" s="1">
        <v>20</v>
      </c>
      <c r="K16" s="1">
        <v>0.9</v>
      </c>
      <c r="L16" s="1">
        <v>156</v>
      </c>
      <c r="M16" s="1">
        <v>100506</v>
      </c>
      <c r="N16" s="123" t="s">
        <v>198</v>
      </c>
    </row>
    <row r="17" spans="1:14" s="34" customFormat="1" ht="35.25" customHeight="1" thickBot="1" x14ac:dyDescent="0.3">
      <c r="A17" s="49" t="s">
        <v>131</v>
      </c>
      <c r="B17" s="1">
        <v>250</v>
      </c>
      <c r="C17" s="1">
        <v>2.9750000000000001</v>
      </c>
      <c r="D17" s="1">
        <v>4.7</v>
      </c>
      <c r="E17" s="1">
        <v>3.5</v>
      </c>
      <c r="F17" s="1">
        <v>0.1</v>
      </c>
      <c r="G17" s="1">
        <v>0.17499999999999999</v>
      </c>
      <c r="H17" s="1">
        <v>22.175000000000001</v>
      </c>
      <c r="I17" s="1">
        <v>96.25</v>
      </c>
      <c r="J17" s="1">
        <v>69.325000000000003</v>
      </c>
      <c r="K17" s="1">
        <v>2.7</v>
      </c>
      <c r="L17" s="1">
        <v>93.65</v>
      </c>
      <c r="M17" s="1">
        <v>102004</v>
      </c>
      <c r="N17" s="123" t="s">
        <v>161</v>
      </c>
    </row>
    <row r="18" spans="1:14" ht="30.75" customHeight="1" thickBot="1" x14ac:dyDescent="0.3">
      <c r="A18" s="49" t="s">
        <v>128</v>
      </c>
      <c r="B18" s="1">
        <v>280</v>
      </c>
      <c r="C18" s="1">
        <v>30.352</v>
      </c>
      <c r="D18" s="1">
        <v>22.204000000000001</v>
      </c>
      <c r="E18" s="1">
        <v>54.795999999999999</v>
      </c>
      <c r="F18" s="1">
        <v>0.16800000000000001</v>
      </c>
      <c r="G18" s="1">
        <v>0.252</v>
      </c>
      <c r="H18" s="1">
        <v>12.23</v>
      </c>
      <c r="I18" s="1">
        <v>35.335999999999999</v>
      </c>
      <c r="J18" s="1">
        <v>74.507999999999996</v>
      </c>
      <c r="K18" s="14">
        <v>4.76</v>
      </c>
      <c r="L18" s="1">
        <v>530.32000000000005</v>
      </c>
      <c r="M18" s="1">
        <v>120550</v>
      </c>
      <c r="N18" s="123" t="s">
        <v>161</v>
      </c>
    </row>
    <row r="19" spans="1:14" ht="29.25" customHeight="1" thickBot="1" x14ac:dyDescent="0.3">
      <c r="A19" s="12" t="s">
        <v>78</v>
      </c>
      <c r="B19" s="52">
        <v>200</v>
      </c>
      <c r="C19" s="52">
        <v>0.8</v>
      </c>
      <c r="D19" s="52">
        <v>0.06</v>
      </c>
      <c r="E19" s="52">
        <v>19.399999999999999</v>
      </c>
      <c r="F19" s="52">
        <v>0</v>
      </c>
      <c r="G19" s="52">
        <v>0.04</v>
      </c>
      <c r="H19" s="52">
        <v>1</v>
      </c>
      <c r="I19" s="52">
        <v>23.24</v>
      </c>
      <c r="J19" s="52">
        <v>18.399999999999999</v>
      </c>
      <c r="K19" s="52">
        <v>600.02</v>
      </c>
      <c r="L19" s="52">
        <v>79.92</v>
      </c>
      <c r="M19" s="52" t="s">
        <v>156</v>
      </c>
      <c r="N19" s="123" t="s">
        <v>161</v>
      </c>
    </row>
    <row r="20" spans="1:14" ht="30.75" customHeight="1" thickBot="1" x14ac:dyDescent="0.3">
      <c r="A20" s="7" t="s">
        <v>24</v>
      </c>
      <c r="B20" s="52">
        <v>20</v>
      </c>
      <c r="C20" s="52">
        <v>1.5</v>
      </c>
      <c r="D20" s="52">
        <v>0.57999999999999996</v>
      </c>
      <c r="E20" s="52">
        <v>10.28</v>
      </c>
      <c r="F20" s="52">
        <v>2.1999999999999999E-2</v>
      </c>
      <c r="G20" s="52">
        <v>6.0000000000000001E-3</v>
      </c>
      <c r="H20" s="52">
        <v>0</v>
      </c>
      <c r="I20" s="52">
        <v>4.7</v>
      </c>
      <c r="J20" s="52">
        <v>2.6</v>
      </c>
      <c r="K20" s="52">
        <v>0.24</v>
      </c>
      <c r="L20" s="52">
        <v>52.4</v>
      </c>
      <c r="M20" s="52">
        <v>200102</v>
      </c>
      <c r="N20" s="123" t="s">
        <v>161</v>
      </c>
    </row>
    <row r="21" spans="1:14" ht="27" customHeight="1" thickBot="1" x14ac:dyDescent="0.3">
      <c r="A21" s="7" t="s">
        <v>28</v>
      </c>
      <c r="B21" s="52">
        <v>20</v>
      </c>
      <c r="C21" s="52">
        <v>1.1200000000000001</v>
      </c>
      <c r="D21" s="52">
        <v>0.22</v>
      </c>
      <c r="E21" s="52">
        <v>9.8800000000000008</v>
      </c>
      <c r="F21" s="52">
        <v>2.1999999999999999E-2</v>
      </c>
      <c r="G21" s="52">
        <v>6.0000000000000001E-3</v>
      </c>
      <c r="H21" s="52">
        <v>0</v>
      </c>
      <c r="I21" s="52">
        <v>50</v>
      </c>
      <c r="J21" s="52">
        <v>5</v>
      </c>
      <c r="K21" s="52">
        <v>0.62</v>
      </c>
      <c r="L21" s="53">
        <v>46.4</v>
      </c>
      <c r="M21" s="53">
        <v>200103</v>
      </c>
      <c r="N21" s="123" t="s">
        <v>161</v>
      </c>
    </row>
    <row r="22" spans="1:14" s="34" customFormat="1" ht="22.5" customHeight="1" thickBot="1" x14ac:dyDescent="0.3">
      <c r="A22" s="162" t="s">
        <v>25</v>
      </c>
      <c r="B22" s="1">
        <v>870</v>
      </c>
      <c r="C22" s="15">
        <f t="shared" ref="C22:L22" si="1">SUM(C16:C21)</f>
        <v>37.706999999999994</v>
      </c>
      <c r="D22" s="15">
        <f t="shared" si="1"/>
        <v>42.923999999999999</v>
      </c>
      <c r="E22" s="15">
        <f t="shared" si="1"/>
        <v>101.256</v>
      </c>
      <c r="F22" s="15">
        <f t="shared" si="1"/>
        <v>0.37200000000000005</v>
      </c>
      <c r="G22" s="15">
        <f t="shared" si="1"/>
        <v>0.51900000000000002</v>
      </c>
      <c r="H22" s="15">
        <f t="shared" si="1"/>
        <v>56.454999999999998</v>
      </c>
      <c r="I22" s="15">
        <f t="shared" si="1"/>
        <v>223.52600000000001</v>
      </c>
      <c r="J22" s="15">
        <f t="shared" si="1"/>
        <v>189.833</v>
      </c>
      <c r="K22" s="15">
        <f>SUM(K16:K21)</f>
        <v>609.24</v>
      </c>
      <c r="L22" s="15">
        <f t="shared" si="1"/>
        <v>958.68999999999994</v>
      </c>
      <c r="M22" s="1"/>
      <c r="N22" s="15"/>
    </row>
    <row r="23" spans="1:14" ht="15.75" thickBot="1" x14ac:dyDescent="0.3">
      <c r="A23" s="50" t="s">
        <v>29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60.75" thickBot="1" x14ac:dyDescent="0.3">
      <c r="A24" s="163" t="s">
        <v>169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60.75" thickBot="1" x14ac:dyDescent="0.3">
      <c r="A25" s="163" t="s">
        <v>114</v>
      </c>
      <c r="B25" s="39">
        <v>50</v>
      </c>
      <c r="C25" s="39">
        <v>5.5</v>
      </c>
      <c r="D25" s="39">
        <v>11.95</v>
      </c>
      <c r="E25" s="39">
        <v>0.2</v>
      </c>
      <c r="F25" s="39">
        <v>9.5000000000000001E-2</v>
      </c>
      <c r="G25" s="39">
        <v>7.4999999999999997E-2</v>
      </c>
      <c r="H25" s="39">
        <v>0</v>
      </c>
      <c r="I25" s="39">
        <v>17.5</v>
      </c>
      <c r="J25" s="39">
        <v>10</v>
      </c>
      <c r="K25" s="39">
        <v>0.9</v>
      </c>
      <c r="L25" s="39">
        <v>130.35</v>
      </c>
      <c r="M25" s="39">
        <v>120501</v>
      </c>
      <c r="N25" s="39" t="s">
        <v>161</v>
      </c>
    </row>
    <row r="26" spans="1:14" s="34" customFormat="1" ht="60.75" thickBot="1" x14ac:dyDescent="0.3">
      <c r="A26" s="163" t="s">
        <v>205</v>
      </c>
      <c r="B26" s="39">
        <v>100</v>
      </c>
      <c r="C26" s="39">
        <v>9.14</v>
      </c>
      <c r="D26" s="6">
        <v>5.78</v>
      </c>
      <c r="E26" s="39">
        <v>50.81</v>
      </c>
      <c r="F26" s="39">
        <v>0.12</v>
      </c>
      <c r="G26" s="39">
        <v>0.12</v>
      </c>
      <c r="H26" s="39">
        <v>0.19</v>
      </c>
      <c r="I26" s="39">
        <v>59.03</v>
      </c>
      <c r="J26" s="39">
        <v>16.100000000000001</v>
      </c>
      <c r="K26" s="39">
        <v>1.08</v>
      </c>
      <c r="L26" s="39">
        <v>291.62</v>
      </c>
      <c r="M26" s="39">
        <v>190107</v>
      </c>
      <c r="N26" s="39" t="s">
        <v>216</v>
      </c>
    </row>
    <row r="27" spans="1:14" ht="34.5" thickBot="1" x14ac:dyDescent="0.3">
      <c r="A27" s="36" t="s">
        <v>79</v>
      </c>
      <c r="B27" s="52">
        <v>150</v>
      </c>
      <c r="C27" s="52">
        <v>0.6</v>
      </c>
      <c r="D27" s="52">
        <v>0.6</v>
      </c>
      <c r="E27" s="60">
        <v>14.7</v>
      </c>
      <c r="F27" s="52">
        <v>4.4999999999999998E-2</v>
      </c>
      <c r="G27" s="52">
        <v>0.03</v>
      </c>
      <c r="H27" s="52">
        <v>15</v>
      </c>
      <c r="I27" s="60">
        <v>24</v>
      </c>
      <c r="J27" s="60">
        <v>13.5</v>
      </c>
      <c r="K27" s="52">
        <v>3.3</v>
      </c>
      <c r="L27" s="52">
        <v>70.5</v>
      </c>
      <c r="M27" s="52">
        <v>210110</v>
      </c>
      <c r="N27" s="123" t="s">
        <v>161</v>
      </c>
    </row>
    <row r="28" spans="1:14" ht="34.5" thickBot="1" x14ac:dyDescent="0.3">
      <c r="A28" s="12" t="s">
        <v>130</v>
      </c>
      <c r="B28" s="1">
        <v>100</v>
      </c>
      <c r="C28" s="1">
        <v>2.9</v>
      </c>
      <c r="D28" s="1">
        <v>2.5</v>
      </c>
      <c r="E28" s="1">
        <v>4</v>
      </c>
      <c r="F28" s="1">
        <v>0.04</v>
      </c>
      <c r="G28" s="1">
        <v>0.17</v>
      </c>
      <c r="H28" s="1">
        <v>0.7</v>
      </c>
      <c r="I28" s="1">
        <v>120</v>
      </c>
      <c r="J28" s="1">
        <v>14</v>
      </c>
      <c r="K28" s="1">
        <v>0.1</v>
      </c>
      <c r="L28" s="1">
        <v>53</v>
      </c>
      <c r="M28" s="1">
        <v>230103</v>
      </c>
      <c r="N28" s="123" t="s">
        <v>161</v>
      </c>
    </row>
    <row r="29" spans="1:14" ht="34.5" thickBot="1" x14ac:dyDescent="0.3">
      <c r="A29" s="7" t="s">
        <v>118</v>
      </c>
      <c r="B29" s="52">
        <v>200</v>
      </c>
      <c r="C29" s="52">
        <v>0</v>
      </c>
      <c r="D29" s="52">
        <v>0</v>
      </c>
      <c r="E29" s="52">
        <v>15.98</v>
      </c>
      <c r="F29" s="52">
        <v>0</v>
      </c>
      <c r="G29" s="52">
        <v>0</v>
      </c>
      <c r="H29" s="52">
        <v>0</v>
      </c>
      <c r="I29" s="52">
        <v>3.94</v>
      </c>
      <c r="J29" s="52">
        <v>0</v>
      </c>
      <c r="K29" s="52">
        <v>0.04</v>
      </c>
      <c r="L29" s="52">
        <v>63.84</v>
      </c>
      <c r="M29" s="52">
        <v>160106</v>
      </c>
      <c r="N29" s="123" t="s">
        <v>161</v>
      </c>
    </row>
    <row r="30" spans="1:14" ht="15.75" thickBot="1" x14ac:dyDescent="0.3">
      <c r="A30" s="162" t="s">
        <v>25</v>
      </c>
      <c r="B30" s="1">
        <v>600</v>
      </c>
      <c r="C30" s="16">
        <f t="shared" ref="C30:L30" si="2">C25+C26+C27+C28+C29</f>
        <v>18.14</v>
      </c>
      <c r="D30" s="15">
        <f t="shared" si="2"/>
        <v>20.830000000000002</v>
      </c>
      <c r="E30" s="15">
        <f t="shared" si="2"/>
        <v>85.690000000000012</v>
      </c>
      <c r="F30" s="15">
        <f t="shared" si="2"/>
        <v>0.3</v>
      </c>
      <c r="G30" s="15">
        <f t="shared" si="2"/>
        <v>0.39500000000000002</v>
      </c>
      <c r="H30" s="15">
        <f t="shared" si="2"/>
        <v>15.889999999999999</v>
      </c>
      <c r="I30" s="15">
        <f t="shared" si="2"/>
        <v>224.47</v>
      </c>
      <c r="J30" s="15">
        <f t="shared" si="2"/>
        <v>53.6</v>
      </c>
      <c r="K30" s="15">
        <f t="shared" si="2"/>
        <v>5.419999999999999</v>
      </c>
      <c r="L30" s="15">
        <f t="shared" si="2"/>
        <v>609.31000000000006</v>
      </c>
      <c r="M30" s="1" t="s">
        <v>42</v>
      </c>
      <c r="N30" s="15"/>
    </row>
    <row r="31" spans="1:14" ht="26.25" thickBot="1" x14ac:dyDescent="0.3">
      <c r="A31" s="164" t="s">
        <v>84</v>
      </c>
      <c r="B31" s="1">
        <v>400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6.5" thickBot="1" x14ac:dyDescent="0.3">
      <c r="A32" s="51" t="s">
        <v>30</v>
      </c>
      <c r="B32" s="11"/>
      <c r="C32" s="17">
        <f t="shared" ref="C32:J32" si="3">SUMIF($A:$A,"Итого",C:C)</f>
        <v>79.594999999999999</v>
      </c>
      <c r="D32" s="17">
        <f t="shared" si="3"/>
        <v>91.268999999999991</v>
      </c>
      <c r="E32" s="17">
        <f t="shared" si="3"/>
        <v>295.47000000000003</v>
      </c>
      <c r="F32" s="17">
        <f t="shared" si="3"/>
        <v>1.1920000000000002</v>
      </c>
      <c r="G32" s="17">
        <f t="shared" si="3"/>
        <v>1.7410000000000001</v>
      </c>
      <c r="H32" s="17">
        <f t="shared" si="3"/>
        <v>86.064999999999998</v>
      </c>
      <c r="I32" s="17">
        <f t="shared" si="3"/>
        <v>1113.616</v>
      </c>
      <c r="J32" s="17">
        <f t="shared" si="3"/>
        <v>328.63300000000004</v>
      </c>
      <c r="K32" s="17">
        <f>SUMIF($A:$A,"Итого",K:K)</f>
        <v>618.05999999999995</v>
      </c>
      <c r="L32" s="17">
        <v>2346.46</v>
      </c>
      <c r="M32" s="11"/>
      <c r="N32" s="17"/>
    </row>
  </sheetData>
  <mergeCells count="8">
    <mergeCell ref="N2:N3"/>
    <mergeCell ref="M2:M3"/>
    <mergeCell ref="A2:A3"/>
    <mergeCell ref="B2:B3"/>
    <mergeCell ref="C2:E2"/>
    <mergeCell ref="F2:H2"/>
    <mergeCell ref="I2:K2"/>
    <mergeCell ref="L2:L3"/>
  </mergeCells>
  <pageMargins left="0.25" right="0.25" top="0.75" bottom="0.75" header="0.3" footer="0.3"/>
  <pageSetup paperSize="9" scale="83" fitToHeight="0" orientation="landscape" cellComments="atEnd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N32"/>
  <sheetViews>
    <sheetView topLeftCell="A10" zoomScale="110" zoomScaleNormal="110" workbookViewId="0">
      <selection activeCell="A17" sqref="A17"/>
    </sheetView>
  </sheetViews>
  <sheetFormatPr defaultRowHeight="15" x14ac:dyDescent="0.25"/>
  <cols>
    <col min="1" max="1" width="25.7109375" customWidth="1"/>
    <col min="2" max="2" width="9.7109375" customWidth="1"/>
    <col min="3" max="11" width="8.7109375" customWidth="1"/>
    <col min="12" max="12" width="10.7109375" style="40" customWidth="1"/>
    <col min="13" max="13" width="12.42578125" customWidth="1"/>
    <col min="14" max="14" width="23" customWidth="1"/>
  </cols>
  <sheetData>
    <row r="1" spans="1:14" s="34" customFormat="1" ht="16.5" thickBot="1" x14ac:dyDescent="0.3">
      <c r="A1" s="71" t="s">
        <v>61</v>
      </c>
      <c r="L1" s="40"/>
    </row>
    <row r="2" spans="1:14" ht="1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148</v>
      </c>
      <c r="G2" s="171"/>
      <c r="H2" s="171"/>
      <c r="I2" s="170" t="s">
        <v>7</v>
      </c>
      <c r="J2" s="171"/>
      <c r="K2" s="172"/>
      <c r="L2" s="168" t="s">
        <v>8</v>
      </c>
      <c r="M2" s="168" t="s">
        <v>162</v>
      </c>
      <c r="N2" s="166" t="s">
        <v>171</v>
      </c>
    </row>
    <row r="3" spans="1:14" ht="41.25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69"/>
      <c r="N3" s="167"/>
    </row>
    <row r="4" spans="1:14" ht="15.75" thickBot="1" x14ac:dyDescent="0.3">
      <c r="A4" s="3" t="s">
        <v>23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5"/>
      <c r="N4" s="5"/>
    </row>
    <row r="5" spans="1:14" ht="25.5" customHeight="1" thickBot="1" x14ac:dyDescent="0.3">
      <c r="A5" s="7" t="s">
        <v>146</v>
      </c>
      <c r="B5" s="52">
        <v>200</v>
      </c>
      <c r="C5" s="52">
        <v>7.12</v>
      </c>
      <c r="D5" s="52">
        <v>9.64</v>
      </c>
      <c r="E5" s="52">
        <v>24.6</v>
      </c>
      <c r="F5" s="52">
        <v>0.12</v>
      </c>
      <c r="G5" s="52">
        <v>0.24</v>
      </c>
      <c r="H5" s="60">
        <v>0.92</v>
      </c>
      <c r="I5" s="60">
        <v>190.54</v>
      </c>
      <c r="J5" s="60">
        <v>61.4</v>
      </c>
      <c r="K5" s="52">
        <v>1.54</v>
      </c>
      <c r="L5" s="52">
        <v>214.14</v>
      </c>
      <c r="M5" s="52">
        <v>120207</v>
      </c>
      <c r="N5" s="123" t="s">
        <v>161</v>
      </c>
    </row>
    <row r="6" spans="1:14" ht="39" thickBot="1" x14ac:dyDescent="0.3">
      <c r="A6" s="12" t="s">
        <v>121</v>
      </c>
      <c r="B6" s="52">
        <v>10</v>
      </c>
      <c r="C6" s="52">
        <v>0.08</v>
      </c>
      <c r="D6" s="52">
        <v>8.25</v>
      </c>
      <c r="E6" s="52">
        <v>0.08</v>
      </c>
      <c r="F6" s="52">
        <v>0</v>
      </c>
      <c r="G6" s="52">
        <v>0.01</v>
      </c>
      <c r="H6" s="52">
        <v>0</v>
      </c>
      <c r="I6" s="52">
        <v>1.2</v>
      </c>
      <c r="J6" s="52">
        <v>0</v>
      </c>
      <c r="K6" s="52">
        <v>0.02</v>
      </c>
      <c r="L6" s="52">
        <v>74.8</v>
      </c>
      <c r="M6" s="52">
        <v>140113</v>
      </c>
      <c r="N6" s="123" t="s">
        <v>161</v>
      </c>
    </row>
    <row r="7" spans="1:14" ht="29.25" customHeight="1" thickBot="1" x14ac:dyDescent="0.3">
      <c r="A7" s="7" t="s">
        <v>118</v>
      </c>
      <c r="B7" s="52">
        <v>200</v>
      </c>
      <c r="C7" s="52">
        <v>0</v>
      </c>
      <c r="D7" s="52">
        <v>0</v>
      </c>
      <c r="E7" s="52">
        <v>15.98</v>
      </c>
      <c r="F7" s="52">
        <v>0</v>
      </c>
      <c r="G7" s="52">
        <v>0</v>
      </c>
      <c r="H7" s="52">
        <v>0</v>
      </c>
      <c r="I7" s="52">
        <v>3.94</v>
      </c>
      <c r="J7" s="52">
        <v>0</v>
      </c>
      <c r="K7" s="52">
        <v>0.04</v>
      </c>
      <c r="L7" s="52">
        <v>63.84</v>
      </c>
      <c r="M7" s="52">
        <v>160106</v>
      </c>
      <c r="N7" s="123" t="s">
        <v>161</v>
      </c>
    </row>
    <row r="8" spans="1:14" ht="34.5" thickBot="1" x14ac:dyDescent="0.3">
      <c r="A8" s="7" t="s">
        <v>24</v>
      </c>
      <c r="B8" s="52">
        <v>40</v>
      </c>
      <c r="C8" s="52">
        <v>3</v>
      </c>
      <c r="D8" s="52">
        <v>1.1599999999999999</v>
      </c>
      <c r="E8" s="108">
        <v>20.56</v>
      </c>
      <c r="F8" s="52">
        <v>4.3999999999999997E-2</v>
      </c>
      <c r="G8" s="52">
        <v>1.2E-2</v>
      </c>
      <c r="H8" s="108">
        <v>0</v>
      </c>
      <c r="I8" s="52">
        <v>9.4</v>
      </c>
      <c r="J8" s="52">
        <v>5.2</v>
      </c>
      <c r="K8" s="52">
        <v>0.48</v>
      </c>
      <c r="L8" s="52">
        <v>104.8</v>
      </c>
      <c r="M8" s="52">
        <v>200102</v>
      </c>
      <c r="N8" s="123" t="s">
        <v>161</v>
      </c>
    </row>
    <row r="9" spans="1:14" ht="39" thickBot="1" x14ac:dyDescent="0.3">
      <c r="A9" s="12" t="s">
        <v>183</v>
      </c>
      <c r="B9" s="1">
        <v>60</v>
      </c>
      <c r="C9" s="1">
        <v>8.7119999999999997</v>
      </c>
      <c r="D9" s="1">
        <v>13.596</v>
      </c>
      <c r="E9" s="1">
        <v>12.384</v>
      </c>
      <c r="F9" s="1">
        <v>7.1999999999999995E-2</v>
      </c>
      <c r="G9" s="1">
        <v>8.4000000000000005E-2</v>
      </c>
      <c r="H9" s="1">
        <v>8.4000000000000005E-2</v>
      </c>
      <c r="I9" s="1">
        <v>39.24</v>
      </c>
      <c r="J9" s="1">
        <v>12.84</v>
      </c>
      <c r="K9" s="1">
        <v>1.1279999999999999</v>
      </c>
      <c r="L9" s="1">
        <v>207.36</v>
      </c>
      <c r="M9" s="1" t="s">
        <v>177</v>
      </c>
      <c r="N9" s="123" t="s">
        <v>161</v>
      </c>
    </row>
    <row r="10" spans="1:14" ht="15.75" thickBot="1" x14ac:dyDescent="0.3">
      <c r="A10" s="8" t="s">
        <v>25</v>
      </c>
      <c r="B10" s="1">
        <v>510</v>
      </c>
      <c r="C10" s="15">
        <f t="shared" ref="C10:K10" si="0">SUM(C5:C9)</f>
        <v>18.911999999999999</v>
      </c>
      <c r="D10" s="15">
        <f t="shared" si="0"/>
        <v>32.646000000000001</v>
      </c>
      <c r="E10" s="15">
        <f t="shared" si="0"/>
        <v>73.603999999999999</v>
      </c>
      <c r="F10" s="15">
        <f t="shared" si="0"/>
        <v>0.23599999999999999</v>
      </c>
      <c r="G10" s="15">
        <f t="shared" si="0"/>
        <v>0.34600000000000003</v>
      </c>
      <c r="H10" s="15">
        <f t="shared" si="0"/>
        <v>1.004</v>
      </c>
      <c r="I10" s="15">
        <f t="shared" si="0"/>
        <v>244.32</v>
      </c>
      <c r="J10" s="15">
        <f t="shared" si="0"/>
        <v>79.44</v>
      </c>
      <c r="K10" s="15">
        <f t="shared" si="0"/>
        <v>3.2080000000000002</v>
      </c>
      <c r="L10" s="15">
        <f>SUM(L5:L9)</f>
        <v>664.94</v>
      </c>
      <c r="M10" s="1"/>
      <c r="N10" s="15"/>
    </row>
    <row r="11" spans="1:14" ht="15.75" thickBot="1" x14ac:dyDescent="0.3">
      <c r="A11" s="3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9" thickBot="1" x14ac:dyDescent="0.3">
      <c r="A12" s="7" t="s">
        <v>120</v>
      </c>
      <c r="B12" s="52">
        <v>200</v>
      </c>
      <c r="C12" s="52">
        <v>2</v>
      </c>
      <c r="D12" s="52">
        <v>0.2</v>
      </c>
      <c r="E12" s="52">
        <v>20.2</v>
      </c>
      <c r="F12" s="52">
        <v>0.02</v>
      </c>
      <c r="G12" s="52">
        <v>0</v>
      </c>
      <c r="H12" s="52">
        <v>4</v>
      </c>
      <c r="I12" s="52">
        <v>14</v>
      </c>
      <c r="J12" s="52">
        <v>8</v>
      </c>
      <c r="K12" s="52">
        <v>2.8</v>
      </c>
      <c r="L12" s="52">
        <v>92</v>
      </c>
      <c r="M12" s="52">
        <v>160223</v>
      </c>
      <c r="N12" s="123" t="s">
        <v>161</v>
      </c>
    </row>
    <row r="13" spans="1:14" ht="15.75" thickBot="1" x14ac:dyDescent="0.3">
      <c r="A13" s="8" t="s">
        <v>25</v>
      </c>
      <c r="B13" s="1">
        <v>200</v>
      </c>
      <c r="C13" s="52">
        <v>2</v>
      </c>
      <c r="D13" s="52">
        <v>0.2</v>
      </c>
      <c r="E13" s="52">
        <v>20.2</v>
      </c>
      <c r="F13" s="52">
        <v>0.02</v>
      </c>
      <c r="G13" s="52">
        <v>0</v>
      </c>
      <c r="H13" s="52">
        <v>4</v>
      </c>
      <c r="I13" s="52">
        <v>34</v>
      </c>
      <c r="J13" s="52">
        <v>8</v>
      </c>
      <c r="K13" s="52">
        <v>2.8</v>
      </c>
      <c r="L13" s="53">
        <v>92</v>
      </c>
      <c r="M13" s="1"/>
      <c r="N13" s="52"/>
    </row>
    <row r="14" spans="1:14" ht="15.75" thickBot="1" x14ac:dyDescent="0.3">
      <c r="A14" s="3" t="s">
        <v>27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4.5" thickBot="1" x14ac:dyDescent="0.3">
      <c r="A15" s="36" t="s">
        <v>210</v>
      </c>
      <c r="B15" s="60">
        <v>100</v>
      </c>
      <c r="C15" s="60">
        <v>1.48</v>
      </c>
      <c r="D15" s="60">
        <v>7.09</v>
      </c>
      <c r="E15" s="60">
        <v>4.01</v>
      </c>
      <c r="F15" s="60">
        <v>0.03</v>
      </c>
      <c r="G15" s="60">
        <v>0.04</v>
      </c>
      <c r="H15" s="60">
        <v>32.9</v>
      </c>
      <c r="I15" s="60">
        <v>137.29</v>
      </c>
      <c r="J15" s="60">
        <v>14.27</v>
      </c>
      <c r="K15" s="60">
        <v>0.56999999999999995</v>
      </c>
      <c r="L15" s="60">
        <v>95.19</v>
      </c>
      <c r="M15" s="101" t="s">
        <v>191</v>
      </c>
      <c r="N15" s="123" t="s">
        <v>161</v>
      </c>
    </row>
    <row r="16" spans="1:14" ht="40.5" customHeight="1" thickBot="1" x14ac:dyDescent="0.3">
      <c r="A16" s="12" t="s">
        <v>129</v>
      </c>
      <c r="B16" s="1">
        <v>250</v>
      </c>
      <c r="C16" s="1">
        <v>4.42</v>
      </c>
      <c r="D16" s="1">
        <v>5.5</v>
      </c>
      <c r="E16" s="1">
        <v>17.489999999999998</v>
      </c>
      <c r="F16" s="1">
        <v>0.08</v>
      </c>
      <c r="G16" s="1">
        <v>0.13</v>
      </c>
      <c r="H16" s="1">
        <v>2.4900000000000002</v>
      </c>
      <c r="I16" s="1">
        <v>109.5</v>
      </c>
      <c r="J16" s="1">
        <v>0</v>
      </c>
      <c r="K16" s="1">
        <v>0.60499999999999998</v>
      </c>
      <c r="L16" s="1">
        <v>136.75</v>
      </c>
      <c r="M16" s="1">
        <v>101</v>
      </c>
      <c r="N16" s="153" t="s">
        <v>172</v>
      </c>
    </row>
    <row r="17" spans="1:14" s="34" customFormat="1" ht="28.5" customHeight="1" thickBot="1" x14ac:dyDescent="0.3">
      <c r="A17" s="12" t="s">
        <v>40</v>
      </c>
      <c r="B17" s="1">
        <v>20</v>
      </c>
      <c r="C17" s="1">
        <v>2.1459999999999999</v>
      </c>
      <c r="D17" s="1">
        <v>0.83</v>
      </c>
      <c r="E17" s="1">
        <v>14.7</v>
      </c>
      <c r="F17" s="1">
        <v>3.2000000000000001E-2</v>
      </c>
      <c r="G17" s="1">
        <v>8.0000000000000002E-3</v>
      </c>
      <c r="H17" s="1">
        <v>0</v>
      </c>
      <c r="I17" s="1">
        <v>6.7220000000000004</v>
      </c>
      <c r="J17" s="1" t="s">
        <v>150</v>
      </c>
      <c r="K17" s="1">
        <v>0.34399999999999997</v>
      </c>
      <c r="L17" s="1">
        <v>74.932000000000002</v>
      </c>
      <c r="M17" s="1">
        <v>180601</v>
      </c>
      <c r="N17" s="123" t="s">
        <v>161</v>
      </c>
    </row>
    <row r="18" spans="1:14" ht="25.5" customHeight="1" thickBot="1" x14ac:dyDescent="0.3">
      <c r="A18" s="12" t="s">
        <v>192</v>
      </c>
      <c r="B18" s="60">
        <v>100</v>
      </c>
      <c r="C18" s="60">
        <v>15.82</v>
      </c>
      <c r="D18" s="60">
        <v>19.149999999999999</v>
      </c>
      <c r="E18" s="60">
        <v>15.55</v>
      </c>
      <c r="F18" s="60">
        <v>0.08</v>
      </c>
      <c r="G18" s="60">
        <v>0.14000000000000001</v>
      </c>
      <c r="H18" s="60">
        <v>1.1200000000000001</v>
      </c>
      <c r="I18" s="60">
        <v>41.28</v>
      </c>
      <c r="J18" s="60">
        <v>23.11</v>
      </c>
      <c r="K18" s="60">
        <v>2.31</v>
      </c>
      <c r="L18" s="60">
        <v>297.70999999999998</v>
      </c>
      <c r="M18" s="52">
        <v>120519</v>
      </c>
      <c r="N18" s="121" t="s">
        <v>161</v>
      </c>
    </row>
    <row r="19" spans="1:14" s="34" customFormat="1" ht="26.25" customHeight="1" thickBot="1" x14ac:dyDescent="0.3">
      <c r="A19" s="12" t="s">
        <v>180</v>
      </c>
      <c r="B19" s="60">
        <v>20</v>
      </c>
      <c r="C19" s="60">
        <v>0.33</v>
      </c>
      <c r="D19" s="60">
        <v>0.58799999999999997</v>
      </c>
      <c r="E19" s="60">
        <v>1.696</v>
      </c>
      <c r="F19" s="60">
        <v>0.01</v>
      </c>
      <c r="G19" s="60">
        <v>0.01</v>
      </c>
      <c r="H19" s="60">
        <v>2.37</v>
      </c>
      <c r="I19" s="60">
        <v>1.8460000000000001</v>
      </c>
      <c r="J19" s="60">
        <v>3.02</v>
      </c>
      <c r="K19" s="60">
        <v>0.13800000000000001</v>
      </c>
      <c r="L19" s="60">
        <v>13.746</v>
      </c>
      <c r="M19" s="52">
        <v>140101</v>
      </c>
      <c r="N19" s="121" t="s">
        <v>161</v>
      </c>
    </row>
    <row r="20" spans="1:14" ht="34.5" thickBot="1" x14ac:dyDescent="0.3">
      <c r="A20" s="12" t="s">
        <v>73</v>
      </c>
      <c r="B20" s="1">
        <v>180</v>
      </c>
      <c r="C20" s="1">
        <v>6.6420000000000003</v>
      </c>
      <c r="D20" s="1">
        <v>5.2380000000000004</v>
      </c>
      <c r="E20" s="100">
        <v>42.3</v>
      </c>
      <c r="F20" s="1">
        <v>0.108</v>
      </c>
      <c r="G20" s="1">
        <v>3.5999999999999997E-2</v>
      </c>
      <c r="H20" s="100">
        <v>0</v>
      </c>
      <c r="I20" s="1">
        <v>25.29</v>
      </c>
      <c r="J20" s="1">
        <v>10.385999999999999</v>
      </c>
      <c r="K20" s="1">
        <v>1.08</v>
      </c>
      <c r="L20" s="1">
        <v>242.982</v>
      </c>
      <c r="M20" s="1">
        <v>130401</v>
      </c>
      <c r="N20" s="123" t="s">
        <v>161</v>
      </c>
    </row>
    <row r="21" spans="1:14" ht="39" thickBot="1" x14ac:dyDescent="0.3">
      <c r="A21" s="12" t="s">
        <v>202</v>
      </c>
      <c r="B21" s="1">
        <v>200</v>
      </c>
      <c r="C21" s="1">
        <v>0.12</v>
      </c>
      <c r="D21" s="1">
        <v>0.02</v>
      </c>
      <c r="E21" s="1">
        <v>12.4</v>
      </c>
      <c r="F21" s="1">
        <v>0</v>
      </c>
      <c r="G21" s="1">
        <v>0</v>
      </c>
      <c r="H21" s="1">
        <v>5.6</v>
      </c>
      <c r="I21" s="1">
        <v>5.96</v>
      </c>
      <c r="J21" s="1">
        <v>1.68</v>
      </c>
      <c r="K21" s="1">
        <v>0.12</v>
      </c>
      <c r="L21" s="1">
        <v>50.26</v>
      </c>
      <c r="M21" s="141">
        <v>160213</v>
      </c>
      <c r="N21" s="123" t="s">
        <v>161</v>
      </c>
    </row>
    <row r="22" spans="1:14" ht="26.25" customHeight="1" thickBot="1" x14ac:dyDescent="0.3">
      <c r="A22" s="7" t="s">
        <v>24</v>
      </c>
      <c r="B22" s="52">
        <v>20</v>
      </c>
      <c r="C22" s="52">
        <v>1.5</v>
      </c>
      <c r="D22" s="52">
        <v>0.57999999999999996</v>
      </c>
      <c r="E22" s="52">
        <v>10.28</v>
      </c>
      <c r="F22" s="52">
        <v>2.1999999999999999E-2</v>
      </c>
      <c r="G22" s="52">
        <v>6.0000000000000001E-3</v>
      </c>
      <c r="H22" s="52">
        <v>0</v>
      </c>
      <c r="I22" s="52">
        <v>4.7</v>
      </c>
      <c r="J22" s="52">
        <v>2.6</v>
      </c>
      <c r="K22" s="52">
        <v>0.24</v>
      </c>
      <c r="L22" s="52">
        <v>52.4</v>
      </c>
      <c r="M22" s="52">
        <v>200102</v>
      </c>
      <c r="N22" s="123" t="s">
        <v>161</v>
      </c>
    </row>
    <row r="23" spans="1:14" ht="25.5" customHeight="1" thickBot="1" x14ac:dyDescent="0.3">
      <c r="A23" s="7" t="s">
        <v>28</v>
      </c>
      <c r="B23" s="52">
        <v>20</v>
      </c>
      <c r="C23" s="52">
        <v>1.1200000000000001</v>
      </c>
      <c r="D23" s="52">
        <v>0.22</v>
      </c>
      <c r="E23" s="52">
        <v>9.8800000000000008</v>
      </c>
      <c r="F23" s="52">
        <v>2.1999999999999999E-2</v>
      </c>
      <c r="G23" s="52">
        <v>6.0000000000000001E-3</v>
      </c>
      <c r="H23" s="52">
        <v>0</v>
      </c>
      <c r="I23" s="52">
        <v>50</v>
      </c>
      <c r="J23" s="52">
        <v>5</v>
      </c>
      <c r="K23" s="52">
        <v>0.62</v>
      </c>
      <c r="L23" s="53">
        <v>46.4</v>
      </c>
      <c r="M23" s="53">
        <v>200103</v>
      </c>
      <c r="N23" s="123" t="s">
        <v>161</v>
      </c>
    </row>
    <row r="24" spans="1:14" ht="15.75" thickBot="1" x14ac:dyDescent="0.3">
      <c r="A24" s="8" t="s">
        <v>25</v>
      </c>
      <c r="B24" s="1">
        <v>910</v>
      </c>
      <c r="C24" s="15">
        <f t="shared" ref="C24:K24" si="1">SUM(C15:C23)</f>
        <v>33.577999999999996</v>
      </c>
      <c r="D24" s="15">
        <f t="shared" si="1"/>
        <v>39.216000000000001</v>
      </c>
      <c r="E24" s="15">
        <f t="shared" si="1"/>
        <v>128.30600000000001</v>
      </c>
      <c r="F24" s="15">
        <f t="shared" si="1"/>
        <v>0.38400000000000006</v>
      </c>
      <c r="G24" s="15">
        <f t="shared" si="1"/>
        <v>0.37600000000000006</v>
      </c>
      <c r="H24" s="15">
        <f t="shared" si="1"/>
        <v>44.48</v>
      </c>
      <c r="I24" s="15">
        <f t="shared" si="1"/>
        <v>382.58800000000002</v>
      </c>
      <c r="J24" s="15">
        <f t="shared" si="1"/>
        <v>60.066000000000003</v>
      </c>
      <c r="K24" s="15">
        <f t="shared" si="1"/>
        <v>6.0270000000000001</v>
      </c>
      <c r="L24" s="16">
        <f>SUM(L15:L23)</f>
        <v>1010.3699999999999</v>
      </c>
      <c r="M24" s="1"/>
      <c r="N24" s="15"/>
    </row>
    <row r="25" spans="1:14" ht="15.75" thickBot="1" x14ac:dyDescent="0.3">
      <c r="A25" s="9" t="s">
        <v>29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26.25" thickBot="1" x14ac:dyDescent="0.3">
      <c r="A26" s="13" t="s">
        <v>135</v>
      </c>
      <c r="B26" s="1">
        <v>100</v>
      </c>
      <c r="C26" s="1">
        <v>4.5</v>
      </c>
      <c r="D26" s="1">
        <v>4.2</v>
      </c>
      <c r="E26" s="1">
        <v>19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131</v>
      </c>
      <c r="M26" s="1"/>
      <c r="N26" s="1"/>
    </row>
    <row r="27" spans="1:14" ht="34.5" thickBot="1" x14ac:dyDescent="0.3">
      <c r="A27" s="12" t="s">
        <v>89</v>
      </c>
      <c r="B27" s="52">
        <v>150</v>
      </c>
      <c r="C27" s="52">
        <v>1.2</v>
      </c>
      <c r="D27" s="52">
        <v>0.3</v>
      </c>
      <c r="E27" s="52">
        <v>11.25</v>
      </c>
      <c r="F27" s="52">
        <v>0.09</v>
      </c>
      <c r="G27" s="52">
        <v>4.4999999999999998E-2</v>
      </c>
      <c r="H27" s="52">
        <v>57</v>
      </c>
      <c r="I27" s="52">
        <v>52.5</v>
      </c>
      <c r="J27" s="52">
        <v>16.5</v>
      </c>
      <c r="K27" s="52">
        <v>0</v>
      </c>
      <c r="L27" s="52">
        <v>57</v>
      </c>
      <c r="M27" s="52">
        <v>210106</v>
      </c>
      <c r="N27" s="123" t="s">
        <v>161</v>
      </c>
    </row>
    <row r="28" spans="1:14" s="34" customFormat="1" ht="26.25" thickBot="1" x14ac:dyDescent="0.3">
      <c r="A28" s="13" t="s">
        <v>112</v>
      </c>
      <c r="B28" s="1">
        <v>40</v>
      </c>
      <c r="C28" s="1">
        <v>4.16</v>
      </c>
      <c r="D28" s="1">
        <v>0.52</v>
      </c>
      <c r="E28" s="1">
        <v>27.48</v>
      </c>
      <c r="F28" s="1">
        <v>0.09</v>
      </c>
      <c r="G28" s="1">
        <v>2.8000000000000001E-2</v>
      </c>
      <c r="H28" s="1">
        <v>0</v>
      </c>
      <c r="I28" s="1">
        <v>11.2</v>
      </c>
      <c r="J28" s="1">
        <v>17.600000000000001</v>
      </c>
      <c r="K28" s="1">
        <v>1.04</v>
      </c>
      <c r="L28" s="1">
        <v>124.8</v>
      </c>
      <c r="M28" s="1"/>
      <c r="N28" s="1"/>
    </row>
    <row r="29" spans="1:14" ht="39" thickBot="1" x14ac:dyDescent="0.3">
      <c r="A29" s="7" t="s">
        <v>186</v>
      </c>
      <c r="B29" s="52">
        <v>200</v>
      </c>
      <c r="C29" s="52">
        <v>0.04</v>
      </c>
      <c r="D29" s="52">
        <v>0</v>
      </c>
      <c r="E29" s="52">
        <v>16.100000000000001</v>
      </c>
      <c r="F29" s="52">
        <v>0</v>
      </c>
      <c r="G29" s="52">
        <v>0</v>
      </c>
      <c r="H29" s="52">
        <v>1.6</v>
      </c>
      <c r="I29" s="60">
        <v>5.54</v>
      </c>
      <c r="J29" s="60">
        <v>0.48</v>
      </c>
      <c r="K29" s="52">
        <v>0.08</v>
      </c>
      <c r="L29" s="52">
        <v>65.2</v>
      </c>
      <c r="M29" s="52">
        <v>160106</v>
      </c>
      <c r="N29" s="123" t="s">
        <v>161</v>
      </c>
    </row>
    <row r="30" spans="1:14" ht="15.75" thickBot="1" x14ac:dyDescent="0.3">
      <c r="A30" s="8" t="s">
        <v>25</v>
      </c>
      <c r="B30" s="1">
        <v>490</v>
      </c>
      <c r="C30" s="15">
        <f t="shared" ref="C30:H30" si="2">SUM(C26:C29)</f>
        <v>9.8999999999999986</v>
      </c>
      <c r="D30" s="15">
        <f t="shared" si="2"/>
        <v>5.0199999999999996</v>
      </c>
      <c r="E30" s="15">
        <f t="shared" si="2"/>
        <v>73.830000000000013</v>
      </c>
      <c r="F30" s="15">
        <f t="shared" si="2"/>
        <v>0.18</v>
      </c>
      <c r="G30" s="15">
        <f t="shared" si="2"/>
        <v>7.2999999999999995E-2</v>
      </c>
      <c r="H30" s="15">
        <f t="shared" si="2"/>
        <v>58.6</v>
      </c>
      <c r="I30" s="16">
        <f>I26+I27+I28+I29</f>
        <v>69.240000000000009</v>
      </c>
      <c r="J30" s="15">
        <f>SUM(J26:J29)</f>
        <v>34.58</v>
      </c>
      <c r="K30" s="15">
        <f>SUM(K26:K29)</f>
        <v>1.1200000000000001</v>
      </c>
      <c r="L30" s="15">
        <f>SUM(L26:L29)</f>
        <v>378</v>
      </c>
      <c r="M30" s="1"/>
      <c r="N30" s="15"/>
    </row>
    <row r="31" spans="1:14" ht="26.25" thickBot="1" x14ac:dyDescent="0.3">
      <c r="A31" s="7" t="s">
        <v>99</v>
      </c>
      <c r="B31" s="1">
        <v>400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6.5" thickBot="1" x14ac:dyDescent="0.3">
      <c r="A32" s="10" t="s">
        <v>30</v>
      </c>
      <c r="B32" s="11"/>
      <c r="C32" s="17">
        <f t="shared" ref="C32:L32" si="3">SUMIF($A:$A,"Итого",C:C)</f>
        <v>64.389999999999986</v>
      </c>
      <c r="D32" s="17">
        <f t="shared" si="3"/>
        <v>77.082000000000008</v>
      </c>
      <c r="E32" s="17">
        <f t="shared" si="3"/>
        <v>295.94000000000005</v>
      </c>
      <c r="F32" s="17">
        <f t="shared" si="3"/>
        <v>0.82000000000000006</v>
      </c>
      <c r="G32" s="17">
        <f t="shared" si="3"/>
        <v>0.79500000000000004</v>
      </c>
      <c r="H32" s="17">
        <f t="shared" si="3"/>
        <v>108.084</v>
      </c>
      <c r="I32" s="17">
        <f t="shared" si="3"/>
        <v>730.14800000000002</v>
      </c>
      <c r="J32" s="17">
        <f t="shared" si="3"/>
        <v>182.08600000000001</v>
      </c>
      <c r="K32" s="17">
        <f t="shared" si="3"/>
        <v>13.155000000000001</v>
      </c>
      <c r="L32" s="17">
        <f t="shared" si="3"/>
        <v>2145.31</v>
      </c>
      <c r="M32" s="11"/>
      <c r="N32" s="17"/>
    </row>
  </sheetData>
  <mergeCells count="8">
    <mergeCell ref="N2:N3"/>
    <mergeCell ref="M2:M3"/>
    <mergeCell ref="A2:A3"/>
    <mergeCell ref="B2:B3"/>
    <mergeCell ref="C2:E2"/>
    <mergeCell ref="F2:H2"/>
    <mergeCell ref="I2:K2"/>
    <mergeCell ref="L2:L3"/>
  </mergeCells>
  <pageMargins left="0.25" right="0.25" top="0.75" bottom="0.75" header="0.3" footer="0.3"/>
  <pageSetup paperSize="9" scale="83" fitToHeight="0" orientation="landscape" cellComments="atEnd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N31"/>
  <sheetViews>
    <sheetView topLeftCell="A13" zoomScale="110" zoomScaleNormal="110" workbookViewId="0">
      <selection activeCell="A16" sqref="A16"/>
    </sheetView>
  </sheetViews>
  <sheetFormatPr defaultRowHeight="15" x14ac:dyDescent="0.25"/>
  <cols>
    <col min="1" max="1" width="25.7109375" customWidth="1"/>
    <col min="2" max="2" width="9.7109375" customWidth="1"/>
    <col min="3" max="11" width="8.7109375" customWidth="1"/>
    <col min="12" max="12" width="10.7109375" customWidth="1"/>
    <col min="13" max="13" width="12.5703125" customWidth="1"/>
    <col min="14" max="14" width="24.42578125" customWidth="1"/>
  </cols>
  <sheetData>
    <row r="1" spans="1:14" s="34" customFormat="1" ht="16.5" thickBot="1" x14ac:dyDescent="0.3">
      <c r="A1" s="72" t="s">
        <v>62</v>
      </c>
    </row>
    <row r="2" spans="1:14" ht="1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148</v>
      </c>
      <c r="G2" s="171"/>
      <c r="H2" s="171"/>
      <c r="I2" s="170" t="s">
        <v>7</v>
      </c>
      <c r="J2" s="171"/>
      <c r="K2" s="172"/>
      <c r="L2" s="168" t="s">
        <v>8</v>
      </c>
      <c r="M2" s="168" t="s">
        <v>162</v>
      </c>
      <c r="N2" s="166" t="s">
        <v>171</v>
      </c>
    </row>
    <row r="3" spans="1:14" ht="43.5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69"/>
      <c r="N3" s="167"/>
    </row>
    <row r="4" spans="1:14" ht="15.75" thickBot="1" x14ac:dyDescent="0.3">
      <c r="A4" s="3" t="s">
        <v>23</v>
      </c>
      <c r="B4" s="5"/>
      <c r="C4" s="6"/>
      <c r="D4" s="6"/>
      <c r="E4" s="6"/>
      <c r="F4" s="6"/>
      <c r="G4" s="6"/>
      <c r="H4" s="6"/>
      <c r="I4" s="6"/>
      <c r="J4" s="6"/>
      <c r="K4" s="6"/>
      <c r="L4" s="5"/>
      <c r="M4" s="5"/>
      <c r="N4" s="5"/>
    </row>
    <row r="5" spans="1:14" ht="23.25" thickBot="1" x14ac:dyDescent="0.3">
      <c r="A5" s="12" t="s">
        <v>154</v>
      </c>
      <c r="B5" s="52">
        <v>200</v>
      </c>
      <c r="C5" s="60">
        <v>5.52</v>
      </c>
      <c r="D5" s="60">
        <v>9</v>
      </c>
      <c r="E5" s="52">
        <v>25.68</v>
      </c>
      <c r="F5" s="52">
        <v>0.14000000000000001</v>
      </c>
      <c r="G5" s="52">
        <v>0.14000000000000001</v>
      </c>
      <c r="H5" s="60">
        <v>0.46</v>
      </c>
      <c r="I5" s="52">
        <v>108.58</v>
      </c>
      <c r="J5" s="52">
        <v>44.32</v>
      </c>
      <c r="K5" s="60">
        <v>1.06</v>
      </c>
      <c r="L5" s="52">
        <v>241.94</v>
      </c>
      <c r="M5" s="52">
        <v>120209</v>
      </c>
      <c r="N5" s="123" t="s">
        <v>161</v>
      </c>
    </row>
    <row r="6" spans="1:14" ht="34.5" thickBot="1" x14ac:dyDescent="0.3">
      <c r="A6" s="12" t="s">
        <v>142</v>
      </c>
      <c r="B6" s="1">
        <v>40</v>
      </c>
      <c r="C6" s="1">
        <v>2.008</v>
      </c>
      <c r="D6" s="1">
        <v>3.1440000000000001</v>
      </c>
      <c r="E6" s="1">
        <v>23.103999999999999</v>
      </c>
      <c r="F6" s="1">
        <v>0.04</v>
      </c>
      <c r="G6" s="1">
        <v>2.4E-2</v>
      </c>
      <c r="H6" s="1">
        <v>0.38400000000000001</v>
      </c>
      <c r="I6" s="1">
        <v>8.4</v>
      </c>
      <c r="J6" s="1">
        <v>0</v>
      </c>
      <c r="K6" s="1">
        <v>0.55200000000000005</v>
      </c>
      <c r="L6" s="14">
        <v>128.80000000000001</v>
      </c>
      <c r="M6" s="1">
        <v>2</v>
      </c>
      <c r="N6" s="153" t="s">
        <v>172</v>
      </c>
    </row>
    <row r="7" spans="1:14" ht="23.25" thickBot="1" x14ac:dyDescent="0.3">
      <c r="A7" s="7" t="s">
        <v>118</v>
      </c>
      <c r="B7" s="52">
        <v>200</v>
      </c>
      <c r="C7" s="52">
        <v>0</v>
      </c>
      <c r="D7" s="52">
        <v>0</v>
      </c>
      <c r="E7" s="52">
        <v>15.98</v>
      </c>
      <c r="F7" s="52">
        <v>0</v>
      </c>
      <c r="G7" s="52">
        <v>0</v>
      </c>
      <c r="H7" s="52">
        <v>0</v>
      </c>
      <c r="I7" s="52">
        <v>3.94</v>
      </c>
      <c r="J7" s="52">
        <v>0</v>
      </c>
      <c r="K7" s="52">
        <v>0.04</v>
      </c>
      <c r="L7" s="52">
        <v>63.84</v>
      </c>
      <c r="M7" s="52">
        <v>160106</v>
      </c>
      <c r="N7" s="123" t="s">
        <v>161</v>
      </c>
    </row>
    <row r="8" spans="1:14" ht="23.25" thickBot="1" x14ac:dyDescent="0.3">
      <c r="A8" s="7" t="s">
        <v>24</v>
      </c>
      <c r="B8" s="52">
        <v>40</v>
      </c>
      <c r="C8" s="52">
        <v>3</v>
      </c>
      <c r="D8" s="52">
        <v>1.1599999999999999</v>
      </c>
      <c r="E8" s="108">
        <v>20.56</v>
      </c>
      <c r="F8" s="52">
        <v>4.3999999999999997E-2</v>
      </c>
      <c r="G8" s="52">
        <v>1.2E-2</v>
      </c>
      <c r="H8" s="108">
        <v>0</v>
      </c>
      <c r="I8" s="52">
        <v>9.4</v>
      </c>
      <c r="J8" s="52">
        <v>5.2</v>
      </c>
      <c r="K8" s="52">
        <v>0.48</v>
      </c>
      <c r="L8" s="52">
        <v>104.8</v>
      </c>
      <c r="M8" s="52">
        <v>200102</v>
      </c>
      <c r="N8" s="123" t="s">
        <v>161</v>
      </c>
    </row>
    <row r="9" spans="1:14" ht="39" thickBot="1" x14ac:dyDescent="0.3">
      <c r="A9" s="12" t="s">
        <v>121</v>
      </c>
      <c r="B9" s="52">
        <v>10</v>
      </c>
      <c r="C9" s="52">
        <v>0.08</v>
      </c>
      <c r="D9" s="52">
        <v>8.25</v>
      </c>
      <c r="E9" s="52">
        <v>0.08</v>
      </c>
      <c r="F9" s="52">
        <v>0</v>
      </c>
      <c r="G9" s="52">
        <v>0.01</v>
      </c>
      <c r="H9" s="52">
        <v>0</v>
      </c>
      <c r="I9" s="52">
        <v>1.2</v>
      </c>
      <c r="J9" s="52">
        <v>0</v>
      </c>
      <c r="K9" s="52">
        <v>0.02</v>
      </c>
      <c r="L9" s="52">
        <v>74.8</v>
      </c>
      <c r="M9" s="52">
        <v>140113</v>
      </c>
      <c r="N9" s="123" t="s">
        <v>161</v>
      </c>
    </row>
    <row r="10" spans="1:14" ht="15.75" thickBot="1" x14ac:dyDescent="0.3">
      <c r="A10" s="8" t="s">
        <v>25</v>
      </c>
      <c r="B10" s="21">
        <v>490</v>
      </c>
      <c r="C10" s="15">
        <f t="shared" ref="C10:L10" si="0">SUM(C5:C9)</f>
        <v>10.607999999999999</v>
      </c>
      <c r="D10" s="15">
        <f t="shared" si="0"/>
        <v>21.554000000000002</v>
      </c>
      <c r="E10" s="15">
        <f t="shared" si="0"/>
        <v>85.403999999999996</v>
      </c>
      <c r="F10" s="15">
        <f t="shared" si="0"/>
        <v>0.22400000000000003</v>
      </c>
      <c r="G10" s="15">
        <f t="shared" si="0"/>
        <v>0.18600000000000003</v>
      </c>
      <c r="H10" s="15">
        <f t="shared" si="0"/>
        <v>0.84400000000000008</v>
      </c>
      <c r="I10" s="15">
        <f t="shared" si="0"/>
        <v>131.51999999999998</v>
      </c>
      <c r="J10" s="15">
        <f t="shared" si="0"/>
        <v>49.52</v>
      </c>
      <c r="K10" s="15">
        <f t="shared" si="0"/>
        <v>2.1520000000000001</v>
      </c>
      <c r="L10" s="15">
        <f t="shared" si="0"/>
        <v>614.17999999999995</v>
      </c>
      <c r="M10" s="1"/>
      <c r="N10" s="15"/>
    </row>
    <row r="11" spans="1:14" ht="15.75" thickBot="1" x14ac:dyDescent="0.3">
      <c r="A11" s="3" t="s">
        <v>26</v>
      </c>
      <c r="B11" s="2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9" thickBot="1" x14ac:dyDescent="0.3">
      <c r="A12" s="7" t="s">
        <v>120</v>
      </c>
      <c r="B12" s="52">
        <v>200</v>
      </c>
      <c r="C12" s="52">
        <v>2</v>
      </c>
      <c r="D12" s="52">
        <v>0.2</v>
      </c>
      <c r="E12" s="52">
        <v>20.2</v>
      </c>
      <c r="F12" s="52">
        <v>0.02</v>
      </c>
      <c r="G12" s="52">
        <v>0</v>
      </c>
      <c r="H12" s="52">
        <v>4</v>
      </c>
      <c r="I12" s="52">
        <v>14</v>
      </c>
      <c r="J12" s="52">
        <v>8</v>
      </c>
      <c r="K12" s="52">
        <v>2.8</v>
      </c>
      <c r="L12" s="52">
        <v>92</v>
      </c>
      <c r="M12" s="52">
        <v>160223</v>
      </c>
      <c r="N12" s="123" t="s">
        <v>161</v>
      </c>
    </row>
    <row r="13" spans="1:14" ht="15.75" thickBot="1" x14ac:dyDescent="0.3">
      <c r="A13" s="8" t="s">
        <v>25</v>
      </c>
      <c r="B13" s="1">
        <v>200</v>
      </c>
      <c r="C13" s="52">
        <v>2</v>
      </c>
      <c r="D13" s="52">
        <v>0.2</v>
      </c>
      <c r="E13" s="52">
        <v>20.2</v>
      </c>
      <c r="F13" s="52">
        <v>0.02</v>
      </c>
      <c r="G13" s="52">
        <v>0</v>
      </c>
      <c r="H13" s="52">
        <v>4</v>
      </c>
      <c r="I13" s="52">
        <v>34</v>
      </c>
      <c r="J13" s="52">
        <v>8</v>
      </c>
      <c r="K13" s="52">
        <v>2.8</v>
      </c>
      <c r="L13" s="53">
        <v>92</v>
      </c>
      <c r="M13" s="1"/>
      <c r="N13" s="52"/>
    </row>
    <row r="14" spans="1:14" ht="15.75" thickBot="1" x14ac:dyDescent="0.3">
      <c r="A14" s="3" t="s">
        <v>27</v>
      </c>
      <c r="B14" s="2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9.75" thickBot="1" x14ac:dyDescent="0.3">
      <c r="A15" s="36" t="s">
        <v>140</v>
      </c>
      <c r="B15" s="60">
        <v>100</v>
      </c>
      <c r="C15" s="60">
        <v>1.18</v>
      </c>
      <c r="D15" s="60">
        <v>7.08</v>
      </c>
      <c r="E15" s="60">
        <v>9.2799999999999994</v>
      </c>
      <c r="F15" s="60">
        <v>0.05</v>
      </c>
      <c r="G15" s="60">
        <v>0.06</v>
      </c>
      <c r="H15" s="60">
        <v>4.55</v>
      </c>
      <c r="I15" s="60">
        <v>24.66</v>
      </c>
      <c r="J15" s="60">
        <v>34.58</v>
      </c>
      <c r="K15" s="60">
        <v>0.65</v>
      </c>
      <c r="L15" s="60">
        <v>105.59</v>
      </c>
      <c r="M15" s="101">
        <v>100302</v>
      </c>
      <c r="N15" s="123" t="s">
        <v>161</v>
      </c>
    </row>
    <row r="16" spans="1:14" ht="39" thickBot="1" x14ac:dyDescent="0.3">
      <c r="A16" s="12" t="s">
        <v>221</v>
      </c>
      <c r="B16" s="1">
        <v>250</v>
      </c>
      <c r="C16" s="1">
        <v>3.2749999999999999</v>
      </c>
      <c r="D16" s="1">
        <v>7.25</v>
      </c>
      <c r="E16" s="1">
        <v>16.7</v>
      </c>
      <c r="F16" s="1">
        <v>0.1</v>
      </c>
      <c r="G16" s="1">
        <v>7.4999999999999997E-2</v>
      </c>
      <c r="H16" s="1">
        <v>22.175000000000001</v>
      </c>
      <c r="I16" s="1">
        <v>101.05</v>
      </c>
      <c r="J16" s="1">
        <v>23.75</v>
      </c>
      <c r="K16" s="1">
        <v>0.875</v>
      </c>
      <c r="L16" s="1">
        <v>145.17500000000001</v>
      </c>
      <c r="M16" s="1">
        <v>110305</v>
      </c>
      <c r="N16" s="154" t="s">
        <v>194</v>
      </c>
    </row>
    <row r="17" spans="1:14" s="34" customFormat="1" ht="26.25" thickBot="1" x14ac:dyDescent="0.3">
      <c r="A17" s="12" t="s">
        <v>40</v>
      </c>
      <c r="B17" s="1">
        <v>20</v>
      </c>
      <c r="C17" s="1">
        <v>2.1459999999999999</v>
      </c>
      <c r="D17" s="1">
        <v>0.83</v>
      </c>
      <c r="E17" s="1">
        <v>14.7</v>
      </c>
      <c r="F17" s="1">
        <v>3.2000000000000001E-2</v>
      </c>
      <c r="G17" s="1">
        <v>8.0000000000000002E-3</v>
      </c>
      <c r="H17" s="1">
        <v>0</v>
      </c>
      <c r="I17" s="1">
        <v>6.7220000000000004</v>
      </c>
      <c r="J17" s="1" t="s">
        <v>150</v>
      </c>
      <c r="K17" s="1">
        <v>0.34399999999999997</v>
      </c>
      <c r="L17" s="1">
        <v>74.932000000000002</v>
      </c>
      <c r="M17" s="1">
        <v>180601</v>
      </c>
      <c r="N17" s="123" t="s">
        <v>161</v>
      </c>
    </row>
    <row r="18" spans="1:14" ht="23.25" thickBot="1" x14ac:dyDescent="0.3">
      <c r="A18" s="12" t="s">
        <v>206</v>
      </c>
      <c r="B18" s="52">
        <v>100</v>
      </c>
      <c r="C18" s="52">
        <v>13.9</v>
      </c>
      <c r="D18" s="52">
        <v>15.49</v>
      </c>
      <c r="E18" s="108">
        <v>4.62</v>
      </c>
      <c r="F18" s="52">
        <v>0.06</v>
      </c>
      <c r="G18" s="52">
        <v>0.11</v>
      </c>
      <c r="H18" s="108">
        <v>2.83</v>
      </c>
      <c r="I18" s="52" t="s">
        <v>158</v>
      </c>
      <c r="J18" s="52">
        <v>19.25</v>
      </c>
      <c r="K18" s="52">
        <v>2.0299999999999998</v>
      </c>
      <c r="L18" s="52">
        <v>209.17</v>
      </c>
      <c r="M18" s="52">
        <v>120503</v>
      </c>
      <c r="N18" s="123" t="s">
        <v>161</v>
      </c>
    </row>
    <row r="19" spans="1:14" s="34" customFormat="1" ht="23.25" thickBot="1" x14ac:dyDescent="0.3">
      <c r="A19" s="12" t="s">
        <v>32</v>
      </c>
      <c r="B19" s="1">
        <v>180</v>
      </c>
      <c r="C19" s="1">
        <v>7.5960000000000001</v>
      </c>
      <c r="D19" s="1">
        <v>6.4260000000000002</v>
      </c>
      <c r="E19" s="1">
        <v>34.271999999999998</v>
      </c>
      <c r="F19" s="1">
        <v>0.252</v>
      </c>
      <c r="G19" s="1">
        <v>0.126</v>
      </c>
      <c r="H19" s="1">
        <v>0</v>
      </c>
      <c r="I19" s="1">
        <v>14.292</v>
      </c>
      <c r="J19" s="1">
        <v>119.988</v>
      </c>
      <c r="K19" s="1">
        <v>4.032</v>
      </c>
      <c r="L19" s="1">
        <v>225</v>
      </c>
      <c r="M19" s="1">
        <v>130309</v>
      </c>
      <c r="N19" s="123" t="s">
        <v>161</v>
      </c>
    </row>
    <row r="20" spans="1:14" ht="39" thickBot="1" x14ac:dyDescent="0.3">
      <c r="A20" s="7" t="s">
        <v>203</v>
      </c>
      <c r="B20" s="1">
        <v>200</v>
      </c>
      <c r="C20" s="1">
        <v>0.14000000000000001</v>
      </c>
      <c r="D20" s="1">
        <v>0.06</v>
      </c>
      <c r="E20" s="1">
        <v>21</v>
      </c>
      <c r="F20" s="1">
        <v>0</v>
      </c>
      <c r="G20" s="1">
        <v>0</v>
      </c>
      <c r="H20" s="1">
        <v>14</v>
      </c>
      <c r="I20" s="1">
        <v>5.64</v>
      </c>
      <c r="J20" s="1">
        <v>4.34</v>
      </c>
      <c r="K20" s="1">
        <v>0.24</v>
      </c>
      <c r="L20" s="1">
        <v>85.96</v>
      </c>
      <c r="M20" s="1">
        <v>160207</v>
      </c>
      <c r="N20" s="123" t="s">
        <v>161</v>
      </c>
    </row>
    <row r="21" spans="1:14" ht="23.25" thickBot="1" x14ac:dyDescent="0.3">
      <c r="A21" s="7" t="s">
        <v>24</v>
      </c>
      <c r="B21" s="52">
        <v>20</v>
      </c>
      <c r="C21" s="52">
        <v>1.5</v>
      </c>
      <c r="D21" s="52">
        <v>0.57999999999999996</v>
      </c>
      <c r="E21" s="52">
        <v>10.28</v>
      </c>
      <c r="F21" s="52">
        <v>2.1999999999999999E-2</v>
      </c>
      <c r="G21" s="52">
        <v>6.0000000000000001E-3</v>
      </c>
      <c r="H21" s="52">
        <v>0</v>
      </c>
      <c r="I21" s="52">
        <v>4.7</v>
      </c>
      <c r="J21" s="52">
        <v>2.6</v>
      </c>
      <c r="K21" s="52">
        <v>0.24</v>
      </c>
      <c r="L21" s="52">
        <v>52.4</v>
      </c>
      <c r="M21" s="52">
        <v>200102</v>
      </c>
      <c r="N21" s="123" t="s">
        <v>161</v>
      </c>
    </row>
    <row r="22" spans="1:14" ht="23.25" thickBot="1" x14ac:dyDescent="0.3">
      <c r="A22" s="7" t="s">
        <v>28</v>
      </c>
      <c r="B22" s="52">
        <v>20</v>
      </c>
      <c r="C22" s="52">
        <v>1.1200000000000001</v>
      </c>
      <c r="D22" s="52">
        <v>0.22</v>
      </c>
      <c r="E22" s="52">
        <v>9.8800000000000008</v>
      </c>
      <c r="F22" s="52">
        <v>2.1999999999999999E-2</v>
      </c>
      <c r="G22" s="52">
        <v>6.0000000000000001E-3</v>
      </c>
      <c r="H22" s="52">
        <v>0</v>
      </c>
      <c r="I22" s="52">
        <v>50</v>
      </c>
      <c r="J22" s="52">
        <v>5</v>
      </c>
      <c r="K22" s="52">
        <v>0.62</v>
      </c>
      <c r="L22" s="53">
        <v>46.4</v>
      </c>
      <c r="M22" s="53">
        <v>200103</v>
      </c>
      <c r="N22" s="123" t="s">
        <v>161</v>
      </c>
    </row>
    <row r="23" spans="1:14" ht="15.75" thickBot="1" x14ac:dyDescent="0.3">
      <c r="A23" s="8" t="s">
        <v>25</v>
      </c>
      <c r="B23" s="15">
        <v>890</v>
      </c>
      <c r="C23" s="15">
        <f t="shared" ref="C23:L23" si="1">SUM(C15:C22)</f>
        <v>30.857000000000003</v>
      </c>
      <c r="D23" s="15">
        <f t="shared" si="1"/>
        <v>37.936</v>
      </c>
      <c r="E23" s="15">
        <f t="shared" si="1"/>
        <v>120.73199999999999</v>
      </c>
      <c r="F23" s="15">
        <f t="shared" si="1"/>
        <v>0.53800000000000003</v>
      </c>
      <c r="G23" s="15">
        <f t="shared" si="1"/>
        <v>0.39100000000000001</v>
      </c>
      <c r="H23" s="15">
        <f t="shared" si="1"/>
        <v>43.555</v>
      </c>
      <c r="I23" s="15">
        <f t="shared" si="1"/>
        <v>207.06399999999996</v>
      </c>
      <c r="J23" s="15">
        <f t="shared" si="1"/>
        <v>209.50799999999998</v>
      </c>
      <c r="K23" s="15">
        <f t="shared" si="1"/>
        <v>9.0309999999999988</v>
      </c>
      <c r="L23" s="16">
        <f t="shared" si="1"/>
        <v>944.62699999999995</v>
      </c>
      <c r="M23" s="1"/>
      <c r="N23" s="15"/>
    </row>
    <row r="24" spans="1:14" ht="15.75" thickBot="1" x14ac:dyDescent="0.3">
      <c r="A24" s="9" t="s">
        <v>29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5"/>
      <c r="M24" s="5"/>
      <c r="N24" s="5"/>
    </row>
    <row r="25" spans="1:14" ht="26.25" thickBot="1" x14ac:dyDescent="0.3">
      <c r="A25" s="13" t="s">
        <v>108</v>
      </c>
      <c r="B25" s="1">
        <v>100</v>
      </c>
      <c r="C25" s="1">
        <v>10.44</v>
      </c>
      <c r="D25" s="1">
        <v>11.24</v>
      </c>
      <c r="E25" s="1">
        <v>1.95</v>
      </c>
      <c r="F25" s="1">
        <v>0.06</v>
      </c>
      <c r="G25" s="1">
        <v>0.37</v>
      </c>
      <c r="H25" s="1">
        <v>0.18</v>
      </c>
      <c r="I25" s="1">
        <v>7.71</v>
      </c>
      <c r="J25" s="1">
        <v>1.26</v>
      </c>
      <c r="K25" s="1">
        <v>1.92</v>
      </c>
      <c r="L25" s="1">
        <v>150.71</v>
      </c>
      <c r="M25" s="1">
        <v>120301</v>
      </c>
      <c r="N25" s="123" t="s">
        <v>161</v>
      </c>
    </row>
    <row r="26" spans="1:14" s="34" customFormat="1" ht="39" thickBot="1" x14ac:dyDescent="0.3">
      <c r="A26" s="12" t="s">
        <v>132</v>
      </c>
      <c r="B26" s="1">
        <v>40</v>
      </c>
      <c r="C26" s="1">
        <v>0.4</v>
      </c>
      <c r="D26" s="1">
        <v>0.04</v>
      </c>
      <c r="E26" s="1">
        <v>32.4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132</v>
      </c>
      <c r="M26" s="1"/>
      <c r="N26" s="1"/>
    </row>
    <row r="27" spans="1:14" ht="26.25" thickBot="1" x14ac:dyDescent="0.3">
      <c r="A27" s="7" t="s">
        <v>75</v>
      </c>
      <c r="B27" s="52">
        <v>150</v>
      </c>
      <c r="C27" s="52">
        <v>2.25</v>
      </c>
      <c r="D27" s="52">
        <v>0.75</v>
      </c>
      <c r="E27" s="52">
        <v>31.5</v>
      </c>
      <c r="F27" s="52">
        <v>0.06</v>
      </c>
      <c r="G27" s="52">
        <v>7.4999999999999997E-2</v>
      </c>
      <c r="H27" s="52">
        <v>15</v>
      </c>
      <c r="I27" s="52">
        <v>12</v>
      </c>
      <c r="J27" s="52">
        <v>63</v>
      </c>
      <c r="K27" s="52">
        <v>0.9</v>
      </c>
      <c r="L27" s="52">
        <v>144</v>
      </c>
      <c r="M27" s="52">
        <v>210103</v>
      </c>
      <c r="N27" s="123" t="s">
        <v>161</v>
      </c>
    </row>
    <row r="28" spans="1:14" ht="39" thickBot="1" x14ac:dyDescent="0.3">
      <c r="A28" s="7" t="s">
        <v>186</v>
      </c>
      <c r="B28" s="52">
        <v>200</v>
      </c>
      <c r="C28" s="52">
        <v>0.04</v>
      </c>
      <c r="D28" s="52">
        <v>0</v>
      </c>
      <c r="E28" s="52">
        <v>16.100000000000001</v>
      </c>
      <c r="F28" s="52">
        <v>0</v>
      </c>
      <c r="G28" s="52">
        <v>0</v>
      </c>
      <c r="H28" s="52">
        <v>1.6</v>
      </c>
      <c r="I28" s="60">
        <v>5.54</v>
      </c>
      <c r="J28" s="60">
        <v>0.48</v>
      </c>
      <c r="K28" s="52">
        <v>0.08</v>
      </c>
      <c r="L28" s="52">
        <v>65.2</v>
      </c>
      <c r="M28" s="52">
        <v>160106</v>
      </c>
      <c r="N28" s="123" t="s">
        <v>161</v>
      </c>
    </row>
    <row r="29" spans="1:14" ht="15.75" thickBot="1" x14ac:dyDescent="0.3">
      <c r="A29" s="8" t="s">
        <v>25</v>
      </c>
      <c r="B29" s="1">
        <v>490</v>
      </c>
      <c r="C29" s="15">
        <f t="shared" ref="C29:L29" si="2">SUM(C25:C28)</f>
        <v>13.129999999999999</v>
      </c>
      <c r="D29" s="15">
        <f t="shared" si="2"/>
        <v>12.03</v>
      </c>
      <c r="E29" s="15">
        <f t="shared" si="2"/>
        <v>81.949999999999989</v>
      </c>
      <c r="F29" s="15">
        <f t="shared" si="2"/>
        <v>0.12</v>
      </c>
      <c r="G29" s="15">
        <f t="shared" si="2"/>
        <v>0.44500000000000001</v>
      </c>
      <c r="H29" s="15">
        <f t="shared" si="2"/>
        <v>16.78</v>
      </c>
      <c r="I29" s="15">
        <f t="shared" si="2"/>
        <v>25.25</v>
      </c>
      <c r="J29" s="15">
        <f t="shared" si="2"/>
        <v>64.740000000000009</v>
      </c>
      <c r="K29" s="15">
        <f t="shared" si="2"/>
        <v>2.9</v>
      </c>
      <c r="L29" s="15">
        <f t="shared" si="2"/>
        <v>491.91</v>
      </c>
      <c r="M29" s="1"/>
      <c r="N29" s="15"/>
    </row>
    <row r="30" spans="1:14" ht="26.25" thickBot="1" x14ac:dyDescent="0.3">
      <c r="A30" s="7" t="s">
        <v>84</v>
      </c>
      <c r="B30" s="1">
        <v>400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6.5" thickBot="1" x14ac:dyDescent="0.3">
      <c r="A31" s="10" t="s">
        <v>30</v>
      </c>
      <c r="B31" s="11"/>
      <c r="C31" s="17">
        <f t="shared" ref="C31:K31" si="3">SUMIF($A:$A,"Итого",C:C)</f>
        <v>56.594999999999999</v>
      </c>
      <c r="D31" s="17">
        <f t="shared" si="3"/>
        <v>71.72</v>
      </c>
      <c r="E31" s="17">
        <f t="shared" si="3"/>
        <v>308.28599999999994</v>
      </c>
      <c r="F31" s="17">
        <f t="shared" si="3"/>
        <v>0.90200000000000002</v>
      </c>
      <c r="G31" s="17">
        <f t="shared" si="3"/>
        <v>1.022</v>
      </c>
      <c r="H31" s="17">
        <f t="shared" si="3"/>
        <v>65.179000000000002</v>
      </c>
      <c r="I31" s="17">
        <f t="shared" si="3"/>
        <v>397.83399999999995</v>
      </c>
      <c r="J31" s="17">
        <f t="shared" si="3"/>
        <v>331.76799999999997</v>
      </c>
      <c r="K31" s="17">
        <f t="shared" si="3"/>
        <v>16.882999999999999</v>
      </c>
      <c r="L31" s="42">
        <f>L10+L13+L23+L29</f>
        <v>2142.7169999999996</v>
      </c>
      <c r="M31" s="11"/>
      <c r="N31" s="17"/>
    </row>
  </sheetData>
  <mergeCells count="8">
    <mergeCell ref="N2:N3"/>
    <mergeCell ref="M2:M3"/>
    <mergeCell ref="A2:A3"/>
    <mergeCell ref="B2:B3"/>
    <mergeCell ref="C2:E2"/>
    <mergeCell ref="F2:H2"/>
    <mergeCell ref="I2:K2"/>
    <mergeCell ref="L2:L3"/>
  </mergeCells>
  <pageMargins left="0.25" right="0.25" top="0.75" bottom="0.75" header="0.3" footer="0.3"/>
  <pageSetup paperSize="9" scale="84" fitToHeight="0" orientation="landscape" cellComments="atEnd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O32"/>
  <sheetViews>
    <sheetView view="pageBreakPreview" topLeftCell="A10" zoomScale="112" zoomScaleNormal="110" zoomScaleSheetLayoutView="112" workbookViewId="0">
      <selection activeCell="L5" sqref="L5"/>
    </sheetView>
  </sheetViews>
  <sheetFormatPr defaultRowHeight="15" x14ac:dyDescent="0.25"/>
  <cols>
    <col min="1" max="1" width="25.7109375" customWidth="1"/>
    <col min="2" max="2" width="9.7109375" customWidth="1"/>
    <col min="3" max="11" width="8.7109375" customWidth="1"/>
    <col min="12" max="12" width="10.7109375" customWidth="1"/>
    <col min="13" max="13" width="12" customWidth="1"/>
    <col min="14" max="14" width="23.5703125" customWidth="1"/>
  </cols>
  <sheetData>
    <row r="1" spans="1:15" s="34" customFormat="1" ht="16.5" thickBot="1" x14ac:dyDescent="0.3">
      <c r="A1" s="72" t="s">
        <v>63</v>
      </c>
    </row>
    <row r="2" spans="1:15" ht="1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148</v>
      </c>
      <c r="G2" s="171"/>
      <c r="H2" s="171"/>
      <c r="I2" s="170" t="s">
        <v>7</v>
      </c>
      <c r="J2" s="171"/>
      <c r="K2" s="172"/>
      <c r="L2" s="168" t="s">
        <v>8</v>
      </c>
      <c r="M2" s="178" t="s">
        <v>162</v>
      </c>
      <c r="N2" s="166" t="s">
        <v>171</v>
      </c>
    </row>
    <row r="3" spans="1:15" ht="41.25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79"/>
      <c r="N3" s="167"/>
    </row>
    <row r="4" spans="1:15" ht="15.75" thickBot="1" x14ac:dyDescent="0.3">
      <c r="A4" s="3" t="s">
        <v>23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40"/>
      <c r="N4" s="144"/>
    </row>
    <row r="5" spans="1:15" ht="23.25" thickBot="1" x14ac:dyDescent="0.3">
      <c r="A5" s="12" t="s">
        <v>152</v>
      </c>
      <c r="B5" s="1">
        <v>200</v>
      </c>
      <c r="C5" s="1">
        <v>5.76</v>
      </c>
      <c r="D5" s="1">
        <v>6.72</v>
      </c>
      <c r="E5" s="1">
        <v>28.54</v>
      </c>
      <c r="F5" s="1">
        <v>0.14000000000000001</v>
      </c>
      <c r="G5" s="1">
        <v>0.12</v>
      </c>
      <c r="H5" s="1">
        <v>0.46</v>
      </c>
      <c r="I5" s="1">
        <v>102.9</v>
      </c>
      <c r="J5" s="1">
        <v>35.68</v>
      </c>
      <c r="K5" s="1">
        <v>0.92</v>
      </c>
      <c r="L5" s="1">
        <v>198.08</v>
      </c>
      <c r="M5" s="1">
        <v>120201</v>
      </c>
      <c r="N5" s="123" t="s">
        <v>161</v>
      </c>
    </row>
    <row r="6" spans="1:15" ht="26.25" thickBot="1" x14ac:dyDescent="0.3">
      <c r="A6" s="12" t="s">
        <v>135</v>
      </c>
      <c r="B6" s="1">
        <v>100</v>
      </c>
      <c r="C6" s="1">
        <v>7.4</v>
      </c>
      <c r="D6" s="1">
        <v>3.9</v>
      </c>
      <c r="E6" s="14">
        <v>10.6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107</v>
      </c>
      <c r="M6" s="141"/>
      <c r="N6" s="145"/>
    </row>
    <row r="7" spans="1:15" ht="39" thickBot="1" x14ac:dyDescent="0.3">
      <c r="A7" s="12" t="s">
        <v>121</v>
      </c>
      <c r="B7" s="52">
        <v>10</v>
      </c>
      <c r="C7" s="52">
        <v>0.08</v>
      </c>
      <c r="D7" s="52">
        <v>8.25</v>
      </c>
      <c r="E7" s="52">
        <v>0.08</v>
      </c>
      <c r="F7" s="52">
        <v>0</v>
      </c>
      <c r="G7" s="52">
        <v>0.01</v>
      </c>
      <c r="H7" s="52">
        <v>0</v>
      </c>
      <c r="I7" s="52">
        <v>1.2</v>
      </c>
      <c r="J7" s="52">
        <v>0</v>
      </c>
      <c r="K7" s="52">
        <v>0.02</v>
      </c>
      <c r="L7" s="52">
        <v>74.8</v>
      </c>
      <c r="M7" s="58">
        <v>140113</v>
      </c>
      <c r="N7" s="123" t="s">
        <v>161</v>
      </c>
    </row>
    <row r="8" spans="1:15" ht="23.25" thickBot="1" x14ac:dyDescent="0.3">
      <c r="A8" s="7" t="s">
        <v>118</v>
      </c>
      <c r="B8" s="52">
        <v>200</v>
      </c>
      <c r="C8" s="52">
        <v>0</v>
      </c>
      <c r="D8" s="52">
        <v>0</v>
      </c>
      <c r="E8" s="52">
        <v>15.98</v>
      </c>
      <c r="F8" s="52">
        <v>0</v>
      </c>
      <c r="G8" s="52">
        <v>0</v>
      </c>
      <c r="H8" s="52">
        <v>0</v>
      </c>
      <c r="I8" s="52">
        <v>3.94</v>
      </c>
      <c r="J8" s="52">
        <v>0</v>
      </c>
      <c r="K8" s="52">
        <v>0.04</v>
      </c>
      <c r="L8" s="52">
        <v>63.84</v>
      </c>
      <c r="M8" s="58">
        <v>160106</v>
      </c>
      <c r="N8" s="123" t="s">
        <v>161</v>
      </c>
    </row>
    <row r="9" spans="1:15" ht="23.25" thickBot="1" x14ac:dyDescent="0.3">
      <c r="A9" s="7" t="s">
        <v>24</v>
      </c>
      <c r="B9" s="52">
        <v>40</v>
      </c>
      <c r="C9" s="52">
        <v>3</v>
      </c>
      <c r="D9" s="52">
        <v>1.1599999999999999</v>
      </c>
      <c r="E9" s="108">
        <v>20.56</v>
      </c>
      <c r="F9" s="52">
        <v>4.3999999999999997E-2</v>
      </c>
      <c r="G9" s="52">
        <v>1.2E-2</v>
      </c>
      <c r="H9" s="108">
        <v>0</v>
      </c>
      <c r="I9" s="52">
        <v>9.4</v>
      </c>
      <c r="J9" s="52">
        <v>5.2</v>
      </c>
      <c r="K9" s="52">
        <v>0.48</v>
      </c>
      <c r="L9" s="52">
        <v>104.8</v>
      </c>
      <c r="M9" s="52">
        <v>200102</v>
      </c>
      <c r="N9" s="123" t="s">
        <v>161</v>
      </c>
    </row>
    <row r="10" spans="1:15" ht="15.75" thickBot="1" x14ac:dyDescent="0.3">
      <c r="A10" s="8" t="s">
        <v>25</v>
      </c>
      <c r="B10" s="1">
        <v>550</v>
      </c>
      <c r="C10" s="15">
        <f>SUM(C5:C9)</f>
        <v>16.240000000000002</v>
      </c>
      <c r="D10" s="15">
        <f>SUM(D5:D9)</f>
        <v>20.029999999999998</v>
      </c>
      <c r="E10" s="16">
        <f>E5+E6+E7+E8+E9</f>
        <v>75.760000000000005</v>
      </c>
      <c r="F10" s="15">
        <f t="shared" ref="F10:L10" si="0">SUM(F5:F9)</f>
        <v>0.184</v>
      </c>
      <c r="G10" s="15">
        <f t="shared" si="0"/>
        <v>0.14200000000000002</v>
      </c>
      <c r="H10" s="15">
        <f t="shared" si="0"/>
        <v>0.46</v>
      </c>
      <c r="I10" s="15">
        <f t="shared" si="0"/>
        <v>117.44000000000001</v>
      </c>
      <c r="J10" s="15">
        <f t="shared" si="0"/>
        <v>40.880000000000003</v>
      </c>
      <c r="K10" s="15">
        <f t="shared" si="0"/>
        <v>1.46</v>
      </c>
      <c r="L10" s="15">
        <f t="shared" si="0"/>
        <v>548.52</v>
      </c>
      <c r="M10" s="141"/>
      <c r="N10" s="146"/>
    </row>
    <row r="11" spans="1:15" ht="15.75" thickBot="1" x14ac:dyDescent="0.3">
      <c r="A11" s="3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40"/>
      <c r="N11" s="144"/>
    </row>
    <row r="12" spans="1:15" ht="51.75" thickBot="1" x14ac:dyDescent="0.3">
      <c r="A12" s="7" t="s">
        <v>123</v>
      </c>
      <c r="B12" s="52">
        <v>200</v>
      </c>
      <c r="C12" s="52">
        <v>6</v>
      </c>
      <c r="D12" s="52">
        <v>6.4</v>
      </c>
      <c r="E12" s="52">
        <v>9.4</v>
      </c>
      <c r="F12" s="52">
        <v>0.04</v>
      </c>
      <c r="G12" s="52">
        <v>0.26</v>
      </c>
      <c r="H12" s="52">
        <v>12</v>
      </c>
      <c r="I12" s="52">
        <v>242</v>
      </c>
      <c r="J12" s="52">
        <v>28</v>
      </c>
      <c r="K12" s="52">
        <v>0.2</v>
      </c>
      <c r="L12" s="52">
        <v>120</v>
      </c>
      <c r="M12" s="58">
        <v>230105</v>
      </c>
      <c r="N12" s="123" t="s">
        <v>161</v>
      </c>
    </row>
    <row r="13" spans="1:15" ht="15.75" thickBot="1" x14ac:dyDescent="0.3">
      <c r="A13" s="8" t="s">
        <v>25</v>
      </c>
      <c r="B13" s="15">
        <v>200</v>
      </c>
      <c r="C13" s="52">
        <v>6</v>
      </c>
      <c r="D13" s="52">
        <v>6.4</v>
      </c>
      <c r="E13" s="52">
        <v>9.4</v>
      </c>
      <c r="F13" s="52">
        <v>0.04</v>
      </c>
      <c r="G13" s="52">
        <v>0.26</v>
      </c>
      <c r="H13" s="52">
        <v>12</v>
      </c>
      <c r="I13" s="52">
        <v>242</v>
      </c>
      <c r="J13" s="52">
        <v>28</v>
      </c>
      <c r="K13" s="52">
        <v>0.2</v>
      </c>
      <c r="L13" s="52">
        <v>120</v>
      </c>
      <c r="M13" s="15"/>
      <c r="N13" s="52"/>
      <c r="O13" s="52"/>
    </row>
    <row r="14" spans="1:15" ht="15.75" thickBot="1" x14ac:dyDescent="0.3">
      <c r="A14" s="3" t="s">
        <v>27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40"/>
      <c r="N14" s="144"/>
    </row>
    <row r="15" spans="1:15" ht="26.25" thickBot="1" x14ac:dyDescent="0.3">
      <c r="A15" s="12" t="s">
        <v>116</v>
      </c>
      <c r="B15" s="1">
        <v>60</v>
      </c>
      <c r="C15" s="1">
        <v>3.1</v>
      </c>
      <c r="D15" s="1">
        <v>0.2</v>
      </c>
      <c r="E15" s="1">
        <v>6.5</v>
      </c>
      <c r="F15" s="1">
        <v>0.11</v>
      </c>
      <c r="G15" s="1">
        <v>0.05</v>
      </c>
      <c r="H15" s="1">
        <v>10</v>
      </c>
      <c r="I15" s="1">
        <v>156</v>
      </c>
      <c r="J15" s="1">
        <v>21</v>
      </c>
      <c r="K15" s="1">
        <v>0.7</v>
      </c>
      <c r="L15" s="14">
        <v>40.200000000000003</v>
      </c>
      <c r="M15" s="141">
        <v>130206</v>
      </c>
      <c r="N15" s="123" t="s">
        <v>161</v>
      </c>
    </row>
    <row r="16" spans="1:15" ht="26.25" thickBot="1" x14ac:dyDescent="0.3">
      <c r="A16" s="12" t="s">
        <v>137</v>
      </c>
      <c r="B16" s="1">
        <v>250</v>
      </c>
      <c r="C16" s="1">
        <v>8.35</v>
      </c>
      <c r="D16" s="1">
        <v>12.925000000000001</v>
      </c>
      <c r="E16" s="1">
        <v>21.6</v>
      </c>
      <c r="F16" s="1">
        <v>0.15</v>
      </c>
      <c r="G16" s="1">
        <v>0.15</v>
      </c>
      <c r="H16" s="1">
        <v>6.2</v>
      </c>
      <c r="I16" s="1">
        <v>36.35</v>
      </c>
      <c r="J16" s="1">
        <v>34.9</v>
      </c>
      <c r="K16" s="1">
        <v>2.4750000000000001</v>
      </c>
      <c r="L16" s="1">
        <v>238.95</v>
      </c>
      <c r="M16" s="141" t="s">
        <v>185</v>
      </c>
      <c r="N16" s="154" t="s">
        <v>194</v>
      </c>
    </row>
    <row r="17" spans="1:14" ht="39" thickBot="1" x14ac:dyDescent="0.3">
      <c r="A17" s="12" t="s">
        <v>195</v>
      </c>
      <c r="B17" s="60">
        <v>100</v>
      </c>
      <c r="C17" s="60">
        <v>12.75</v>
      </c>
      <c r="D17" s="60">
        <v>9.82</v>
      </c>
      <c r="E17" s="60">
        <v>15.2</v>
      </c>
      <c r="F17" s="60">
        <v>0.06</v>
      </c>
      <c r="G17" s="60">
        <v>0.1</v>
      </c>
      <c r="H17" s="60">
        <v>0</v>
      </c>
      <c r="I17" s="60">
        <v>9.34</v>
      </c>
      <c r="J17" s="60">
        <v>21.61</v>
      </c>
      <c r="K17" s="60">
        <v>1.84</v>
      </c>
      <c r="L17" s="60">
        <v>197.45</v>
      </c>
      <c r="M17" s="58">
        <v>120521</v>
      </c>
      <c r="N17" s="123" t="s">
        <v>161</v>
      </c>
    </row>
    <row r="18" spans="1:14" ht="34.5" thickBot="1" x14ac:dyDescent="0.3">
      <c r="A18" s="12" t="s">
        <v>126</v>
      </c>
      <c r="B18" s="1">
        <v>180</v>
      </c>
      <c r="C18" s="1">
        <v>2.556</v>
      </c>
      <c r="D18" s="1">
        <v>10.94</v>
      </c>
      <c r="E18" s="1">
        <v>15.04</v>
      </c>
      <c r="F18" s="1">
        <v>3.2000000000000001E-2</v>
      </c>
      <c r="G18" s="1">
        <v>6.8000000000000005E-2</v>
      </c>
      <c r="H18" s="1">
        <v>17.100000000000001</v>
      </c>
      <c r="I18" s="1">
        <v>63.25</v>
      </c>
      <c r="J18" s="1">
        <v>0</v>
      </c>
      <c r="K18" s="1">
        <v>2.3759999999999999</v>
      </c>
      <c r="L18" s="14">
        <v>169.02</v>
      </c>
      <c r="M18" s="1">
        <v>33</v>
      </c>
      <c r="N18" s="153" t="s">
        <v>172</v>
      </c>
    </row>
    <row r="19" spans="1:14" ht="26.25" thickBot="1" x14ac:dyDescent="0.3">
      <c r="A19" s="12" t="s">
        <v>78</v>
      </c>
      <c r="B19" s="52">
        <v>200</v>
      </c>
      <c r="C19" s="52">
        <v>0.8</v>
      </c>
      <c r="D19" s="52">
        <v>0.06</v>
      </c>
      <c r="E19" s="52">
        <v>19.399999999999999</v>
      </c>
      <c r="F19" s="52">
        <v>0</v>
      </c>
      <c r="G19" s="52">
        <v>0.04</v>
      </c>
      <c r="H19" s="52">
        <v>1</v>
      </c>
      <c r="I19" s="52">
        <v>23.24</v>
      </c>
      <c r="J19" s="52">
        <v>18.399999999999999</v>
      </c>
      <c r="K19" s="52">
        <v>600.02</v>
      </c>
      <c r="L19" s="52">
        <v>79.92</v>
      </c>
      <c r="M19" s="52" t="s">
        <v>156</v>
      </c>
      <c r="N19" s="123" t="s">
        <v>161</v>
      </c>
    </row>
    <row r="20" spans="1:14" ht="23.25" thickBot="1" x14ac:dyDescent="0.3">
      <c r="A20" s="7" t="s">
        <v>24</v>
      </c>
      <c r="B20" s="52">
        <v>20</v>
      </c>
      <c r="C20" s="52">
        <v>1.5</v>
      </c>
      <c r="D20" s="52">
        <v>0.57999999999999996</v>
      </c>
      <c r="E20" s="52">
        <v>10.28</v>
      </c>
      <c r="F20" s="52">
        <v>2.1999999999999999E-2</v>
      </c>
      <c r="G20" s="52">
        <v>6.0000000000000001E-3</v>
      </c>
      <c r="H20" s="52">
        <v>0</v>
      </c>
      <c r="I20" s="52">
        <v>4.7</v>
      </c>
      <c r="J20" s="52">
        <v>2.6</v>
      </c>
      <c r="K20" s="52">
        <v>0.24</v>
      </c>
      <c r="L20" s="52">
        <v>52.4</v>
      </c>
      <c r="M20" s="58">
        <v>200102</v>
      </c>
      <c r="N20" s="123" t="s">
        <v>161</v>
      </c>
    </row>
    <row r="21" spans="1:14" ht="23.25" thickBot="1" x14ac:dyDescent="0.3">
      <c r="A21" s="7" t="s">
        <v>28</v>
      </c>
      <c r="B21" s="52">
        <v>20</v>
      </c>
      <c r="C21" s="52">
        <v>1.1200000000000001</v>
      </c>
      <c r="D21" s="52">
        <v>0.22</v>
      </c>
      <c r="E21" s="52">
        <v>9.8800000000000008</v>
      </c>
      <c r="F21" s="52">
        <v>2.1999999999999999E-2</v>
      </c>
      <c r="G21" s="52">
        <v>6.0000000000000001E-3</v>
      </c>
      <c r="H21" s="52">
        <v>0</v>
      </c>
      <c r="I21" s="52">
        <v>50</v>
      </c>
      <c r="J21" s="52">
        <v>5</v>
      </c>
      <c r="K21" s="52">
        <v>0.62</v>
      </c>
      <c r="L21" s="53">
        <v>46.4</v>
      </c>
      <c r="M21" s="142">
        <v>200103</v>
      </c>
      <c r="N21" s="123" t="s">
        <v>161</v>
      </c>
    </row>
    <row r="22" spans="1:14" ht="15.75" thickBot="1" x14ac:dyDescent="0.3">
      <c r="A22" s="8" t="s">
        <v>25</v>
      </c>
      <c r="B22" s="1">
        <v>830</v>
      </c>
      <c r="C22" s="15">
        <f t="shared" ref="C22:L22" si="1">SUM(C15:C21)</f>
        <v>30.176000000000002</v>
      </c>
      <c r="D22" s="15">
        <f t="shared" si="1"/>
        <v>34.744999999999997</v>
      </c>
      <c r="E22" s="15">
        <f t="shared" si="1"/>
        <v>97.899999999999991</v>
      </c>
      <c r="F22" s="15">
        <f t="shared" si="1"/>
        <v>0.39600000000000002</v>
      </c>
      <c r="G22" s="15">
        <f t="shared" si="1"/>
        <v>0.42000000000000004</v>
      </c>
      <c r="H22" s="15">
        <f t="shared" si="1"/>
        <v>34.299999999999997</v>
      </c>
      <c r="I22" s="15">
        <f t="shared" si="1"/>
        <v>342.88</v>
      </c>
      <c r="J22" s="15">
        <f t="shared" si="1"/>
        <v>103.50999999999999</v>
      </c>
      <c r="K22" s="15">
        <f t="shared" si="1"/>
        <v>608.27099999999996</v>
      </c>
      <c r="L22" s="15">
        <f t="shared" si="1"/>
        <v>824.33999999999992</v>
      </c>
      <c r="M22" s="141"/>
      <c r="N22" s="146"/>
    </row>
    <row r="23" spans="1:14" ht="15.75" thickBot="1" x14ac:dyDescent="0.3">
      <c r="A23" s="9" t="s">
        <v>29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40"/>
      <c r="N23" s="144"/>
    </row>
    <row r="24" spans="1:14" ht="23.25" thickBot="1" x14ac:dyDescent="0.3">
      <c r="A24" s="158" t="s">
        <v>125</v>
      </c>
      <c r="B24" s="1">
        <v>100</v>
      </c>
      <c r="C24" s="1">
        <v>7.39</v>
      </c>
      <c r="D24" s="1">
        <v>6.98</v>
      </c>
      <c r="E24" s="1">
        <v>43.45</v>
      </c>
      <c r="F24" s="1">
        <v>0.1</v>
      </c>
      <c r="G24" s="1">
        <v>0.1</v>
      </c>
      <c r="H24" s="1">
        <v>0.17</v>
      </c>
      <c r="I24" s="1">
        <v>73.010000000000005</v>
      </c>
      <c r="J24" s="1">
        <v>15.08</v>
      </c>
      <c r="K24" s="1">
        <v>0.73</v>
      </c>
      <c r="L24" s="1">
        <v>265.79000000000002</v>
      </c>
      <c r="M24" s="141">
        <v>120702</v>
      </c>
      <c r="N24" s="154" t="s">
        <v>194</v>
      </c>
    </row>
    <row r="25" spans="1:14" s="34" customFormat="1" ht="39" thickBot="1" x14ac:dyDescent="0.3">
      <c r="A25" s="13" t="s">
        <v>136</v>
      </c>
      <c r="B25" s="1">
        <v>20</v>
      </c>
      <c r="C25" s="1">
        <v>0</v>
      </c>
      <c r="D25" s="1">
        <v>0</v>
      </c>
      <c r="E25" s="1">
        <v>13.2</v>
      </c>
      <c r="F25" s="1">
        <v>0</v>
      </c>
      <c r="G25" s="1">
        <v>0</v>
      </c>
      <c r="H25" s="1">
        <v>0.32</v>
      </c>
      <c r="I25" s="1">
        <v>0</v>
      </c>
      <c r="J25" s="1">
        <v>0</v>
      </c>
      <c r="K25" s="1">
        <v>0</v>
      </c>
      <c r="L25" s="1">
        <v>50.4</v>
      </c>
      <c r="M25" s="1">
        <v>140210</v>
      </c>
      <c r="N25" s="160" t="s">
        <v>199</v>
      </c>
    </row>
    <row r="26" spans="1:14" ht="26.25" thickBot="1" x14ac:dyDescent="0.3">
      <c r="A26" s="12" t="s">
        <v>87</v>
      </c>
      <c r="B26" s="52">
        <v>150</v>
      </c>
      <c r="C26" s="60">
        <v>0.6</v>
      </c>
      <c r="D26" s="52">
        <v>0.45</v>
      </c>
      <c r="E26" s="52">
        <v>15.45</v>
      </c>
      <c r="F26" s="52">
        <v>0.03</v>
      </c>
      <c r="G26" s="52">
        <v>4.4999999999999998E-2</v>
      </c>
      <c r="H26" s="52">
        <v>7.5</v>
      </c>
      <c r="I26" s="52">
        <v>28.5</v>
      </c>
      <c r="J26" s="52">
        <v>18</v>
      </c>
      <c r="K26" s="52">
        <v>3.45</v>
      </c>
      <c r="L26" s="52">
        <v>70.5</v>
      </c>
      <c r="M26" s="52">
        <v>210104</v>
      </c>
      <c r="N26" s="123" t="s">
        <v>161</v>
      </c>
    </row>
    <row r="27" spans="1:14" ht="23.25" thickBot="1" x14ac:dyDescent="0.3">
      <c r="A27" s="7" t="s">
        <v>118</v>
      </c>
      <c r="B27" s="52">
        <v>200</v>
      </c>
      <c r="C27" s="52">
        <v>0</v>
      </c>
      <c r="D27" s="52">
        <v>0</v>
      </c>
      <c r="E27" s="52">
        <v>15.98</v>
      </c>
      <c r="F27" s="52">
        <v>0</v>
      </c>
      <c r="G27" s="52">
        <v>0</v>
      </c>
      <c r="H27" s="52">
        <v>0</v>
      </c>
      <c r="I27" s="52">
        <v>3.94</v>
      </c>
      <c r="J27" s="52">
        <v>0</v>
      </c>
      <c r="K27" s="52">
        <v>0.04</v>
      </c>
      <c r="L27" s="52">
        <v>63.84</v>
      </c>
      <c r="M27" s="58">
        <v>160106</v>
      </c>
      <c r="N27" s="123" t="s">
        <v>161</v>
      </c>
    </row>
    <row r="28" spans="1:14" ht="23.25" thickBot="1" x14ac:dyDescent="0.3">
      <c r="A28" s="12" t="s">
        <v>130</v>
      </c>
      <c r="B28" s="1">
        <v>100</v>
      </c>
      <c r="C28" s="1">
        <v>2.9</v>
      </c>
      <c r="D28" s="1">
        <v>2.5</v>
      </c>
      <c r="E28" s="1">
        <v>4</v>
      </c>
      <c r="F28" s="1">
        <v>0.04</v>
      </c>
      <c r="G28" s="1">
        <v>0.17</v>
      </c>
      <c r="H28" s="1">
        <v>0.7</v>
      </c>
      <c r="I28" s="1">
        <v>120</v>
      </c>
      <c r="J28" s="1">
        <v>14</v>
      </c>
      <c r="K28" s="1">
        <v>0.1</v>
      </c>
      <c r="L28" s="1">
        <v>53</v>
      </c>
      <c r="M28" s="141">
        <v>230103</v>
      </c>
      <c r="N28" s="123" t="s">
        <v>161</v>
      </c>
    </row>
    <row r="29" spans="1:14" ht="15.75" thickBot="1" x14ac:dyDescent="0.3">
      <c r="A29" s="8" t="s">
        <v>25</v>
      </c>
      <c r="B29" s="1">
        <v>570</v>
      </c>
      <c r="C29" s="15">
        <f t="shared" ref="C29:L29" si="2">SUM(C24:C28)</f>
        <v>10.889999999999999</v>
      </c>
      <c r="D29" s="15">
        <f t="shared" si="2"/>
        <v>9.93</v>
      </c>
      <c r="E29" s="15">
        <f t="shared" si="2"/>
        <v>92.080000000000013</v>
      </c>
      <c r="F29" s="15">
        <f t="shared" si="2"/>
        <v>0.17</v>
      </c>
      <c r="G29" s="15">
        <f t="shared" si="2"/>
        <v>0.31500000000000006</v>
      </c>
      <c r="H29" s="15">
        <f t="shared" si="2"/>
        <v>8.69</v>
      </c>
      <c r="I29" s="15">
        <f t="shared" si="2"/>
        <v>225.45</v>
      </c>
      <c r="J29" s="15">
        <f t="shared" si="2"/>
        <v>47.08</v>
      </c>
      <c r="K29" s="15">
        <f t="shared" si="2"/>
        <v>4.3199999999999994</v>
      </c>
      <c r="L29" s="15">
        <f t="shared" si="2"/>
        <v>503.53</v>
      </c>
      <c r="M29" s="141"/>
      <c r="N29" s="146"/>
    </row>
    <row r="30" spans="1:14" ht="26.25" thickBot="1" x14ac:dyDescent="0.3">
      <c r="A30" s="7" t="s">
        <v>99</v>
      </c>
      <c r="B30" s="1">
        <v>400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41"/>
      <c r="N30" s="145"/>
    </row>
    <row r="31" spans="1:14" ht="16.5" thickBot="1" x14ac:dyDescent="0.3">
      <c r="A31" s="10" t="s">
        <v>30</v>
      </c>
      <c r="B31" s="11"/>
      <c r="C31" s="17">
        <f t="shared" ref="C31:K31" si="3">SUMIF($A:$A,"Итого",C:C)</f>
        <v>63.306000000000004</v>
      </c>
      <c r="D31" s="17">
        <f t="shared" si="3"/>
        <v>71.10499999999999</v>
      </c>
      <c r="E31" s="17">
        <f t="shared" si="3"/>
        <v>275.14</v>
      </c>
      <c r="F31" s="17">
        <f t="shared" si="3"/>
        <v>0.79</v>
      </c>
      <c r="G31" s="17">
        <f t="shared" si="3"/>
        <v>1.137</v>
      </c>
      <c r="H31" s="17">
        <f t="shared" si="3"/>
        <v>55.449999999999996</v>
      </c>
      <c r="I31" s="17">
        <f t="shared" si="3"/>
        <v>927.77</v>
      </c>
      <c r="J31" s="17">
        <f t="shared" si="3"/>
        <v>219.46999999999997</v>
      </c>
      <c r="K31" s="17">
        <f t="shared" si="3"/>
        <v>614.25099999999998</v>
      </c>
      <c r="L31" s="17">
        <f>L10+L13+L22+L29</f>
        <v>1996.3899999999999</v>
      </c>
      <c r="M31" s="143"/>
      <c r="N31" s="147"/>
    </row>
    <row r="32" spans="1:14" ht="15.75" thickBot="1" x14ac:dyDescent="0.3">
      <c r="N32" s="148"/>
    </row>
  </sheetData>
  <mergeCells count="8">
    <mergeCell ref="N2:N3"/>
    <mergeCell ref="M2:M3"/>
    <mergeCell ref="A2:A3"/>
    <mergeCell ref="B2:B3"/>
    <mergeCell ref="C2:E2"/>
    <mergeCell ref="F2:H2"/>
    <mergeCell ref="I2:K2"/>
    <mergeCell ref="L2:L3"/>
  </mergeCells>
  <pageMargins left="0.25" right="0.25" top="0.75" bottom="0.75" header="0.3" footer="0.3"/>
  <pageSetup paperSize="9" scale="84" fitToHeight="0" orientation="landscape" cellComments="atEnd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P31"/>
  <sheetViews>
    <sheetView topLeftCell="A13" zoomScale="110" zoomScaleNormal="110" workbookViewId="0">
      <selection activeCell="I5" sqref="I5"/>
    </sheetView>
  </sheetViews>
  <sheetFormatPr defaultRowHeight="15" x14ac:dyDescent="0.25"/>
  <cols>
    <col min="1" max="1" width="25.7109375" customWidth="1"/>
    <col min="2" max="2" width="9.7109375" customWidth="1"/>
    <col min="3" max="11" width="8.7109375" customWidth="1"/>
    <col min="12" max="12" width="10.7109375" customWidth="1"/>
    <col min="13" max="13" width="12.5703125" customWidth="1"/>
    <col min="14" max="14" width="24.28515625" customWidth="1"/>
  </cols>
  <sheetData>
    <row r="1" spans="1:14" s="34" customFormat="1" ht="16.5" thickBot="1" x14ac:dyDescent="0.3">
      <c r="A1" s="72" t="s">
        <v>64</v>
      </c>
    </row>
    <row r="2" spans="1:14" ht="1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148</v>
      </c>
      <c r="G2" s="171"/>
      <c r="H2" s="171"/>
      <c r="I2" s="170" t="s">
        <v>7</v>
      </c>
      <c r="J2" s="171"/>
      <c r="K2" s="172"/>
      <c r="L2" s="168" t="s">
        <v>8</v>
      </c>
      <c r="M2" s="168" t="s">
        <v>162</v>
      </c>
      <c r="N2" s="166" t="s">
        <v>171</v>
      </c>
    </row>
    <row r="3" spans="1:14" ht="42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69"/>
      <c r="N3" s="167"/>
    </row>
    <row r="4" spans="1:14" ht="15.75" thickBot="1" x14ac:dyDescent="0.3">
      <c r="A4" s="3" t="s">
        <v>23</v>
      </c>
      <c r="B4" s="5"/>
      <c r="C4" s="6"/>
      <c r="D4" s="6"/>
      <c r="E4" s="6"/>
      <c r="F4" s="6"/>
      <c r="G4" s="6"/>
      <c r="H4" s="6"/>
      <c r="I4" s="6"/>
      <c r="J4" s="6"/>
      <c r="K4" s="6"/>
      <c r="L4" s="5"/>
      <c r="M4" s="5"/>
      <c r="N4" s="5"/>
    </row>
    <row r="5" spans="1:14" ht="23.25" thickBot="1" x14ac:dyDescent="0.3">
      <c r="A5" s="12" t="s">
        <v>153</v>
      </c>
      <c r="B5" s="1">
        <v>200</v>
      </c>
      <c r="C5" s="1">
        <v>6.14</v>
      </c>
      <c r="D5" s="1">
        <v>6.94</v>
      </c>
      <c r="E5" s="1">
        <v>4536</v>
      </c>
      <c r="F5" s="1">
        <v>0.06</v>
      </c>
      <c r="G5" s="1">
        <v>0.16</v>
      </c>
      <c r="H5" s="1">
        <v>0.6</v>
      </c>
      <c r="I5" s="1">
        <v>127.42</v>
      </c>
      <c r="J5" s="1">
        <v>36.340000000000003</v>
      </c>
      <c r="K5" s="1">
        <v>0.57999999999999996</v>
      </c>
      <c r="L5" s="1">
        <v>261.72000000000003</v>
      </c>
      <c r="M5" s="1">
        <v>120203</v>
      </c>
      <c r="N5" s="123" t="s">
        <v>161</v>
      </c>
    </row>
    <row r="6" spans="1:14" ht="23.25" thickBot="1" x14ac:dyDescent="0.3">
      <c r="A6" s="47" t="s">
        <v>134</v>
      </c>
      <c r="B6" s="1">
        <v>50</v>
      </c>
      <c r="C6" s="1">
        <v>5.8</v>
      </c>
      <c r="D6" s="1">
        <v>8.3000000000000007</v>
      </c>
      <c r="E6" s="1">
        <v>14.83</v>
      </c>
      <c r="F6" s="1">
        <v>0.04</v>
      </c>
      <c r="G6" s="1">
        <v>0.04</v>
      </c>
      <c r="H6" s="1">
        <v>0.11</v>
      </c>
      <c r="I6" s="1">
        <v>139.19999999999999</v>
      </c>
      <c r="J6" s="1">
        <v>9.4499999999999993</v>
      </c>
      <c r="K6" s="1">
        <v>0.49</v>
      </c>
      <c r="L6" s="1">
        <v>157</v>
      </c>
      <c r="M6" s="1">
        <v>3</v>
      </c>
      <c r="N6" s="125" t="s">
        <v>160</v>
      </c>
    </row>
    <row r="7" spans="1:14" ht="39" thickBot="1" x14ac:dyDescent="0.3">
      <c r="A7" s="12" t="s">
        <v>121</v>
      </c>
      <c r="B7" s="52">
        <v>10</v>
      </c>
      <c r="C7" s="52">
        <v>0.08</v>
      </c>
      <c r="D7" s="52">
        <v>8.25</v>
      </c>
      <c r="E7" s="52">
        <v>0.08</v>
      </c>
      <c r="F7" s="52">
        <v>0</v>
      </c>
      <c r="G7" s="52">
        <v>0.01</v>
      </c>
      <c r="H7" s="52">
        <v>0</v>
      </c>
      <c r="I7" s="52">
        <v>1.2</v>
      </c>
      <c r="J7" s="52">
        <v>0</v>
      </c>
      <c r="K7" s="52">
        <v>0.02</v>
      </c>
      <c r="L7" s="52">
        <v>74.8</v>
      </c>
      <c r="M7" s="52">
        <v>140113</v>
      </c>
      <c r="N7" s="123" t="s">
        <v>161</v>
      </c>
    </row>
    <row r="8" spans="1:14" ht="23.25" thickBot="1" x14ac:dyDescent="0.3">
      <c r="A8" s="7" t="s">
        <v>118</v>
      </c>
      <c r="B8" s="52">
        <v>200</v>
      </c>
      <c r="C8" s="52">
        <v>0</v>
      </c>
      <c r="D8" s="52">
        <v>0</v>
      </c>
      <c r="E8" s="52">
        <v>15.98</v>
      </c>
      <c r="F8" s="52">
        <v>0</v>
      </c>
      <c r="G8" s="52">
        <v>0</v>
      </c>
      <c r="H8" s="52">
        <v>0</v>
      </c>
      <c r="I8" s="52">
        <v>3.94</v>
      </c>
      <c r="J8" s="52">
        <v>0</v>
      </c>
      <c r="K8" s="52">
        <v>0.04</v>
      </c>
      <c r="L8" s="52">
        <v>63.84</v>
      </c>
      <c r="M8" s="52">
        <v>160106</v>
      </c>
      <c r="N8" s="123" t="s">
        <v>161</v>
      </c>
    </row>
    <row r="9" spans="1:14" ht="23.25" thickBot="1" x14ac:dyDescent="0.3">
      <c r="A9" s="7" t="s">
        <v>24</v>
      </c>
      <c r="B9" s="52">
        <v>40</v>
      </c>
      <c r="C9" s="52">
        <v>3</v>
      </c>
      <c r="D9" s="52">
        <v>1.1599999999999999</v>
      </c>
      <c r="E9" s="108">
        <v>20.56</v>
      </c>
      <c r="F9" s="52">
        <v>4.3999999999999997E-2</v>
      </c>
      <c r="G9" s="52">
        <v>1.2E-2</v>
      </c>
      <c r="H9" s="108">
        <v>0</v>
      </c>
      <c r="I9" s="52">
        <v>9.4</v>
      </c>
      <c r="J9" s="52">
        <v>5.2</v>
      </c>
      <c r="K9" s="52">
        <v>0.48</v>
      </c>
      <c r="L9" s="52">
        <v>104.8</v>
      </c>
      <c r="M9" s="52">
        <v>200102</v>
      </c>
      <c r="N9" s="123" t="s">
        <v>161</v>
      </c>
    </row>
    <row r="10" spans="1:14" ht="15.75" thickBot="1" x14ac:dyDescent="0.3">
      <c r="A10" s="8" t="s">
        <v>25</v>
      </c>
      <c r="B10" s="15">
        <v>500</v>
      </c>
      <c r="C10" s="15">
        <f t="shared" ref="C10:K10" si="0">SUM(C5:C9)</f>
        <v>15.02</v>
      </c>
      <c r="D10" s="15">
        <f t="shared" si="0"/>
        <v>24.650000000000002</v>
      </c>
      <c r="E10" s="15">
        <f t="shared" si="0"/>
        <v>4587.45</v>
      </c>
      <c r="F10" s="15">
        <f t="shared" si="0"/>
        <v>0.14400000000000002</v>
      </c>
      <c r="G10" s="15">
        <f t="shared" si="0"/>
        <v>0.22200000000000003</v>
      </c>
      <c r="H10" s="15">
        <f t="shared" si="0"/>
        <v>0.71</v>
      </c>
      <c r="I10" s="15">
        <f t="shared" si="0"/>
        <v>281.15999999999997</v>
      </c>
      <c r="J10" s="15">
        <f t="shared" si="0"/>
        <v>50.990000000000009</v>
      </c>
      <c r="K10" s="15">
        <f t="shared" si="0"/>
        <v>1.6099999999999999</v>
      </c>
      <c r="L10" s="15">
        <f>L5+L6+L7+L8+L9</f>
        <v>662.16</v>
      </c>
      <c r="M10" s="1"/>
      <c r="N10" s="15"/>
    </row>
    <row r="11" spans="1:14" ht="15.75" thickBot="1" x14ac:dyDescent="0.3">
      <c r="A11" s="3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9" thickBot="1" x14ac:dyDescent="0.3">
      <c r="A12" s="7" t="s">
        <v>120</v>
      </c>
      <c r="B12" s="52">
        <v>200</v>
      </c>
      <c r="C12" s="52">
        <v>2</v>
      </c>
      <c r="D12" s="52">
        <v>0.2</v>
      </c>
      <c r="E12" s="52">
        <v>20.2</v>
      </c>
      <c r="F12" s="52">
        <v>0.02</v>
      </c>
      <c r="G12" s="52">
        <v>0</v>
      </c>
      <c r="H12" s="52">
        <v>4</v>
      </c>
      <c r="I12" s="52">
        <v>14</v>
      </c>
      <c r="J12" s="52">
        <v>8</v>
      </c>
      <c r="K12" s="52">
        <v>2.8</v>
      </c>
      <c r="L12" s="52">
        <v>92</v>
      </c>
      <c r="M12" s="52">
        <v>160223</v>
      </c>
      <c r="N12" s="123" t="s">
        <v>161</v>
      </c>
    </row>
    <row r="13" spans="1:14" ht="15.75" thickBot="1" x14ac:dyDescent="0.3">
      <c r="A13" s="8" t="s">
        <v>25</v>
      </c>
      <c r="B13" s="1">
        <v>200</v>
      </c>
      <c r="C13" s="52">
        <v>2</v>
      </c>
      <c r="D13" s="52">
        <v>0.2</v>
      </c>
      <c r="E13" s="52">
        <v>20.2</v>
      </c>
      <c r="F13" s="52">
        <v>0.02</v>
      </c>
      <c r="G13" s="52">
        <v>0</v>
      </c>
      <c r="H13" s="52">
        <v>4</v>
      </c>
      <c r="I13" s="52">
        <v>34</v>
      </c>
      <c r="J13" s="52">
        <v>8</v>
      </c>
      <c r="K13" s="52">
        <v>2.8</v>
      </c>
      <c r="L13" s="53">
        <v>92</v>
      </c>
      <c r="M13" s="1"/>
      <c r="N13" s="52"/>
    </row>
    <row r="14" spans="1:14" ht="15.75" thickBot="1" x14ac:dyDescent="0.3">
      <c r="A14" s="3" t="s">
        <v>27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34" customFormat="1" ht="27" thickBot="1" x14ac:dyDescent="0.3">
      <c r="A15" s="36" t="s">
        <v>210</v>
      </c>
      <c r="B15" s="60">
        <v>100</v>
      </c>
      <c r="C15" s="60">
        <v>1.48</v>
      </c>
      <c r="D15" s="60">
        <v>7.09</v>
      </c>
      <c r="E15" s="60">
        <v>4.01</v>
      </c>
      <c r="F15" s="60">
        <v>0.03</v>
      </c>
      <c r="G15" s="60">
        <v>0.04</v>
      </c>
      <c r="H15" s="60">
        <v>32.9</v>
      </c>
      <c r="I15" s="60">
        <v>137.29</v>
      </c>
      <c r="J15" s="60">
        <v>14.27</v>
      </c>
      <c r="K15" s="60">
        <v>0.56999999999999995</v>
      </c>
      <c r="L15" s="60">
        <v>95.19</v>
      </c>
      <c r="M15" s="101" t="s">
        <v>191</v>
      </c>
      <c r="N15" s="123" t="s">
        <v>161</v>
      </c>
    </row>
    <row r="16" spans="1:14" ht="26.25" thickBot="1" x14ac:dyDescent="0.3">
      <c r="A16" s="12" t="s">
        <v>31</v>
      </c>
      <c r="B16" s="52">
        <v>250</v>
      </c>
      <c r="C16" s="52">
        <v>6.4</v>
      </c>
      <c r="D16" s="52">
        <v>10.029999999999999</v>
      </c>
      <c r="E16" s="52">
        <v>11.55</v>
      </c>
      <c r="F16" s="52">
        <v>0</v>
      </c>
      <c r="G16" s="52">
        <v>0</v>
      </c>
      <c r="H16" s="52">
        <v>16.059999999999999</v>
      </c>
      <c r="I16" s="52">
        <v>61.37</v>
      </c>
      <c r="J16" s="52">
        <v>27.03</v>
      </c>
      <c r="K16" s="52">
        <v>1.68</v>
      </c>
      <c r="L16" s="52">
        <v>171.04</v>
      </c>
      <c r="M16" s="52">
        <v>82</v>
      </c>
      <c r="N16" s="125" t="s">
        <v>160</v>
      </c>
    </row>
    <row r="17" spans="1:16" s="34" customFormat="1" ht="39" thickBot="1" x14ac:dyDescent="0.3">
      <c r="A17" s="12" t="s">
        <v>114</v>
      </c>
      <c r="B17" s="1">
        <v>50</v>
      </c>
      <c r="C17" s="1">
        <v>5.5</v>
      </c>
      <c r="D17" s="1">
        <v>11.95</v>
      </c>
      <c r="E17" s="1">
        <v>0.2</v>
      </c>
      <c r="F17" s="1">
        <v>9.5000000000000001E-2</v>
      </c>
      <c r="G17" s="1">
        <v>7.4999999999999997E-2</v>
      </c>
      <c r="H17" s="1">
        <v>0</v>
      </c>
      <c r="I17" s="100">
        <v>17.5</v>
      </c>
      <c r="J17" s="1">
        <v>10</v>
      </c>
      <c r="K17" s="1">
        <v>0.9</v>
      </c>
      <c r="L17" s="1">
        <v>130.35</v>
      </c>
      <c r="M17" s="1">
        <v>120501</v>
      </c>
      <c r="N17" s="123" t="s">
        <v>161</v>
      </c>
      <c r="O17" s="18"/>
      <c r="P17" s="18"/>
    </row>
    <row r="18" spans="1:16" ht="39" thickBot="1" x14ac:dyDescent="0.3">
      <c r="A18" s="12" t="s">
        <v>157</v>
      </c>
      <c r="B18" s="60">
        <v>180</v>
      </c>
      <c r="C18" s="60">
        <v>6.6420000000000003</v>
      </c>
      <c r="D18" s="60">
        <v>5.2380000000000004</v>
      </c>
      <c r="E18" s="60">
        <v>42.3</v>
      </c>
      <c r="F18" s="60">
        <v>0.108</v>
      </c>
      <c r="G18" s="60">
        <v>3.5999999999999997E-2</v>
      </c>
      <c r="H18" s="60">
        <v>0</v>
      </c>
      <c r="I18" s="60">
        <v>25.29</v>
      </c>
      <c r="J18" s="60">
        <v>10.385999999999999</v>
      </c>
      <c r="K18" s="60">
        <v>1.08</v>
      </c>
      <c r="L18" s="60">
        <v>242.982</v>
      </c>
      <c r="M18" s="52">
        <v>130401</v>
      </c>
      <c r="N18" s="123" t="s">
        <v>161</v>
      </c>
    </row>
    <row r="19" spans="1:16" ht="23.25" thickBot="1" x14ac:dyDescent="0.3">
      <c r="A19" s="12" t="s">
        <v>39</v>
      </c>
      <c r="B19" s="1">
        <v>30</v>
      </c>
      <c r="C19" s="1">
        <v>0.52500000000000002</v>
      </c>
      <c r="D19" s="1">
        <v>1.5</v>
      </c>
      <c r="E19" s="1">
        <v>2.1</v>
      </c>
      <c r="F19" s="1">
        <v>0</v>
      </c>
      <c r="G19" s="1">
        <v>0</v>
      </c>
      <c r="H19" s="1">
        <v>0.40500000000000003</v>
      </c>
      <c r="I19" s="1">
        <v>8.76</v>
      </c>
      <c r="J19" s="1">
        <v>2.92</v>
      </c>
      <c r="K19" s="1">
        <v>0.12</v>
      </c>
      <c r="L19" s="1">
        <v>24.03</v>
      </c>
      <c r="M19" s="1">
        <v>355</v>
      </c>
      <c r="N19" s="125" t="s">
        <v>160</v>
      </c>
    </row>
    <row r="20" spans="1:16" ht="26.25" thickBot="1" x14ac:dyDescent="0.3">
      <c r="A20" s="12" t="s">
        <v>159</v>
      </c>
      <c r="B20" s="52">
        <v>200</v>
      </c>
      <c r="C20" s="52">
        <v>0.84</v>
      </c>
      <c r="D20" s="52">
        <v>0.04</v>
      </c>
      <c r="E20" s="52">
        <v>16.16</v>
      </c>
      <c r="F20" s="52">
        <v>0.02</v>
      </c>
      <c r="G20" s="52">
        <v>0.04</v>
      </c>
      <c r="H20" s="52">
        <v>0.64</v>
      </c>
      <c r="I20" s="52">
        <v>25.84</v>
      </c>
      <c r="J20" s="52">
        <v>16.8</v>
      </c>
      <c r="K20" s="52">
        <v>0.54</v>
      </c>
      <c r="L20" s="52">
        <v>69.040000000000006</v>
      </c>
      <c r="M20" s="56">
        <v>160239</v>
      </c>
      <c r="N20" s="123" t="s">
        <v>161</v>
      </c>
    </row>
    <row r="21" spans="1:16" ht="23.25" thickBot="1" x14ac:dyDescent="0.3">
      <c r="A21" s="7" t="s">
        <v>24</v>
      </c>
      <c r="B21" s="52">
        <v>20</v>
      </c>
      <c r="C21" s="52">
        <v>1.5</v>
      </c>
      <c r="D21" s="52">
        <v>0.57999999999999996</v>
      </c>
      <c r="E21" s="52">
        <v>10.28</v>
      </c>
      <c r="F21" s="52">
        <v>2.1999999999999999E-2</v>
      </c>
      <c r="G21" s="52">
        <v>6.0000000000000001E-3</v>
      </c>
      <c r="H21" s="52">
        <v>0</v>
      </c>
      <c r="I21" s="52">
        <v>4.7</v>
      </c>
      <c r="J21" s="52">
        <v>2.6</v>
      </c>
      <c r="K21" s="52">
        <v>0.24</v>
      </c>
      <c r="L21" s="52">
        <v>52.4</v>
      </c>
      <c r="M21" s="52">
        <v>200102</v>
      </c>
      <c r="N21" s="123" t="s">
        <v>161</v>
      </c>
    </row>
    <row r="22" spans="1:16" ht="23.25" thickBot="1" x14ac:dyDescent="0.3">
      <c r="A22" s="7" t="s">
        <v>28</v>
      </c>
      <c r="B22" s="52">
        <v>20</v>
      </c>
      <c r="C22" s="52">
        <v>1.1200000000000001</v>
      </c>
      <c r="D22" s="52">
        <v>0.22</v>
      </c>
      <c r="E22" s="52">
        <v>9.8800000000000008</v>
      </c>
      <c r="F22" s="52">
        <v>2.1999999999999999E-2</v>
      </c>
      <c r="G22" s="52">
        <v>6.0000000000000001E-3</v>
      </c>
      <c r="H22" s="52">
        <v>0</v>
      </c>
      <c r="I22" s="52">
        <v>50</v>
      </c>
      <c r="J22" s="52">
        <v>5</v>
      </c>
      <c r="K22" s="52">
        <v>0.62</v>
      </c>
      <c r="L22" s="53">
        <v>46.4</v>
      </c>
      <c r="M22" s="53">
        <v>200103</v>
      </c>
      <c r="N22" s="123" t="s">
        <v>161</v>
      </c>
    </row>
    <row r="23" spans="1:16" ht="15.75" thickBot="1" x14ac:dyDescent="0.3">
      <c r="A23" s="8" t="s">
        <v>25</v>
      </c>
      <c r="B23" s="15">
        <v>850</v>
      </c>
      <c r="C23" s="16">
        <f t="shared" ref="C23:L23" si="1">C15+C16+C17+C18+C19+C20+C21+C22</f>
        <v>24.007000000000001</v>
      </c>
      <c r="D23" s="16">
        <f t="shared" si="1"/>
        <v>36.647999999999996</v>
      </c>
      <c r="E23" s="16">
        <f t="shared" si="1"/>
        <v>96.47999999999999</v>
      </c>
      <c r="F23" s="16">
        <f t="shared" si="1"/>
        <v>0.29700000000000004</v>
      </c>
      <c r="G23" s="16">
        <f t="shared" si="1"/>
        <v>0.20300000000000001</v>
      </c>
      <c r="H23" s="16">
        <f t="shared" si="1"/>
        <v>50.004999999999995</v>
      </c>
      <c r="I23" s="16">
        <f t="shared" si="1"/>
        <v>330.74999999999994</v>
      </c>
      <c r="J23" s="16">
        <f t="shared" si="1"/>
        <v>89.005999999999986</v>
      </c>
      <c r="K23" s="16">
        <f t="shared" si="1"/>
        <v>5.7500000000000009</v>
      </c>
      <c r="L23" s="16">
        <f t="shared" si="1"/>
        <v>831.4319999999999</v>
      </c>
      <c r="M23" s="1"/>
      <c r="N23" s="15"/>
    </row>
    <row r="24" spans="1:16" s="34" customFormat="1" ht="15.75" thickBot="1" x14ac:dyDescent="0.3">
      <c r="A24" s="9" t="s">
        <v>29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6" ht="23.25" thickBot="1" x14ac:dyDescent="0.3">
      <c r="A25" s="12" t="s">
        <v>82</v>
      </c>
      <c r="B25" s="52">
        <v>100</v>
      </c>
      <c r="C25" s="104">
        <v>44821</v>
      </c>
      <c r="D25" s="52">
        <v>11.43</v>
      </c>
      <c r="E25" s="52">
        <v>20.14</v>
      </c>
      <c r="F25" s="52">
        <v>0.15</v>
      </c>
      <c r="G25" s="52">
        <v>0.27</v>
      </c>
      <c r="H25" s="52">
        <v>0.46</v>
      </c>
      <c r="I25" s="52">
        <v>198.32</v>
      </c>
      <c r="J25" s="52">
        <v>23.11</v>
      </c>
      <c r="K25" s="52">
        <v>0.56999999999999995</v>
      </c>
      <c r="L25" s="52">
        <v>255.22</v>
      </c>
      <c r="M25" s="52">
        <v>120305</v>
      </c>
      <c r="N25" s="123" t="s">
        <v>161</v>
      </c>
    </row>
    <row r="26" spans="1:16" ht="26.25" thickBot="1" x14ac:dyDescent="0.3">
      <c r="A26" s="7" t="s">
        <v>86</v>
      </c>
      <c r="B26" s="52">
        <v>20</v>
      </c>
      <c r="C26" s="52">
        <v>1.44</v>
      </c>
      <c r="D26" s="52">
        <v>1.7</v>
      </c>
      <c r="E26" s="52">
        <v>11.1</v>
      </c>
      <c r="F26" s="52">
        <v>1.2E-2</v>
      </c>
      <c r="G26" s="52">
        <v>7.5999999999999998E-2</v>
      </c>
      <c r="H26" s="52">
        <v>0.2</v>
      </c>
      <c r="I26" s="52">
        <v>61.4</v>
      </c>
      <c r="J26" s="52">
        <v>6.8</v>
      </c>
      <c r="K26" s="52">
        <v>0.04</v>
      </c>
      <c r="L26" s="52">
        <v>65.599999999999994</v>
      </c>
      <c r="M26" s="52">
        <v>140201</v>
      </c>
      <c r="N26" s="123" t="s">
        <v>161</v>
      </c>
    </row>
    <row r="27" spans="1:16" ht="39" thickBot="1" x14ac:dyDescent="0.3">
      <c r="A27" s="7" t="s">
        <v>186</v>
      </c>
      <c r="B27" s="52">
        <v>200</v>
      </c>
      <c r="C27" s="52">
        <v>0.04</v>
      </c>
      <c r="D27" s="52">
        <v>0</v>
      </c>
      <c r="E27" s="52">
        <v>16.100000000000001</v>
      </c>
      <c r="F27" s="52">
        <v>0</v>
      </c>
      <c r="G27" s="52">
        <v>0</v>
      </c>
      <c r="H27" s="52">
        <v>1.6</v>
      </c>
      <c r="I27" s="60">
        <v>5.54</v>
      </c>
      <c r="J27" s="60">
        <v>0.48</v>
      </c>
      <c r="K27" s="52">
        <v>0.08</v>
      </c>
      <c r="L27" s="52">
        <v>65.2</v>
      </c>
      <c r="M27" s="52">
        <v>160106</v>
      </c>
      <c r="N27" s="123" t="s">
        <v>161</v>
      </c>
    </row>
    <row r="28" spans="1:16" ht="26.25" thickBot="1" x14ac:dyDescent="0.3">
      <c r="A28" s="7" t="s">
        <v>83</v>
      </c>
      <c r="B28" s="55">
        <v>150</v>
      </c>
      <c r="C28" s="55">
        <v>1.35</v>
      </c>
      <c r="D28" s="55">
        <v>0.3</v>
      </c>
      <c r="E28" s="55">
        <v>12.15</v>
      </c>
      <c r="F28" s="55">
        <v>0.06</v>
      </c>
      <c r="G28" s="55">
        <v>4.4999999999999998E-2</v>
      </c>
      <c r="H28" s="55">
        <v>90</v>
      </c>
      <c r="I28" s="55">
        <v>51</v>
      </c>
      <c r="J28" s="55">
        <v>19.5</v>
      </c>
      <c r="K28" s="55">
        <v>0</v>
      </c>
      <c r="L28" s="55">
        <v>64.5</v>
      </c>
      <c r="M28" s="55">
        <v>210102</v>
      </c>
      <c r="N28" s="123" t="s">
        <v>161</v>
      </c>
    </row>
    <row r="29" spans="1:16" ht="15.75" thickBot="1" x14ac:dyDescent="0.3">
      <c r="A29" s="8" t="s">
        <v>25</v>
      </c>
      <c r="B29" s="15">
        <v>470</v>
      </c>
      <c r="C29" s="15">
        <f t="shared" ref="C29:K29" si="2">SUM(C25:C28)</f>
        <v>44823.83</v>
      </c>
      <c r="D29" s="15">
        <f t="shared" si="2"/>
        <v>13.43</v>
      </c>
      <c r="E29" s="15">
        <f t="shared" si="2"/>
        <v>59.49</v>
      </c>
      <c r="F29" s="15">
        <f t="shared" si="2"/>
        <v>0.222</v>
      </c>
      <c r="G29" s="15">
        <f t="shared" si="2"/>
        <v>0.39100000000000001</v>
      </c>
      <c r="H29" s="15">
        <f t="shared" si="2"/>
        <v>92.26</v>
      </c>
      <c r="I29" s="15">
        <f t="shared" si="2"/>
        <v>316.26</v>
      </c>
      <c r="J29" s="15">
        <f t="shared" si="2"/>
        <v>49.89</v>
      </c>
      <c r="K29" s="15">
        <f t="shared" si="2"/>
        <v>0.69</v>
      </c>
      <c r="L29" s="15">
        <f>L25+L26+L27+L28</f>
        <v>450.52</v>
      </c>
      <c r="M29" s="1"/>
      <c r="N29" s="15"/>
    </row>
    <row r="30" spans="1:16" ht="26.25" thickBot="1" x14ac:dyDescent="0.3">
      <c r="A30" s="7" t="s">
        <v>90</v>
      </c>
      <c r="B30" s="1">
        <v>400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6" ht="16.5" thickBot="1" x14ac:dyDescent="0.3">
      <c r="A31" s="10" t="s">
        <v>30</v>
      </c>
      <c r="B31" s="11"/>
      <c r="C31" s="17">
        <f t="shared" ref="C31:K31" si="3">SUMIF($A:$A,"Итого",C:C)</f>
        <v>44864.857000000004</v>
      </c>
      <c r="D31" s="17">
        <f t="shared" si="3"/>
        <v>74.927999999999997</v>
      </c>
      <c r="E31" s="17">
        <f t="shared" si="3"/>
        <v>4763.619999999999</v>
      </c>
      <c r="F31" s="17">
        <f t="shared" si="3"/>
        <v>0.68300000000000005</v>
      </c>
      <c r="G31" s="17">
        <f t="shared" si="3"/>
        <v>0.81600000000000006</v>
      </c>
      <c r="H31" s="17">
        <f t="shared" si="3"/>
        <v>146.97499999999999</v>
      </c>
      <c r="I31" s="17">
        <f t="shared" si="3"/>
        <v>962.16999999999985</v>
      </c>
      <c r="J31" s="17">
        <f t="shared" si="3"/>
        <v>197.88599999999997</v>
      </c>
      <c r="K31" s="17">
        <f t="shared" si="3"/>
        <v>10.85</v>
      </c>
      <c r="L31" s="42">
        <f>L10+L13+L23+L29</f>
        <v>2036.1119999999999</v>
      </c>
      <c r="M31" s="11"/>
      <c r="N31" s="17"/>
    </row>
  </sheetData>
  <mergeCells count="8">
    <mergeCell ref="N2:N3"/>
    <mergeCell ref="M2:M3"/>
    <mergeCell ref="A2:A3"/>
    <mergeCell ref="B2:B3"/>
    <mergeCell ref="C2:E2"/>
    <mergeCell ref="F2:H2"/>
    <mergeCell ref="I2:K2"/>
    <mergeCell ref="L2:L3"/>
  </mergeCells>
  <pageMargins left="0.25" right="0.25" top="0.75" bottom="0.75" header="0.3" footer="0.3"/>
  <pageSetup paperSize="9" scale="84" fitToHeight="0" orientation="landscape" cellComments="atEnd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30"/>
  <sheetViews>
    <sheetView topLeftCell="A19" zoomScale="112" zoomScaleNormal="112" workbookViewId="0">
      <selection activeCell="B21" sqref="B21"/>
    </sheetView>
  </sheetViews>
  <sheetFormatPr defaultRowHeight="15" x14ac:dyDescent="0.25"/>
  <cols>
    <col min="1" max="1" width="29.28515625" customWidth="1"/>
    <col min="2" max="2" width="9.7109375" customWidth="1"/>
    <col min="3" max="7" width="8.7109375" customWidth="1"/>
    <col min="8" max="8" width="7.7109375" customWidth="1"/>
    <col min="9" max="10" width="8.7109375" customWidth="1"/>
    <col min="11" max="11" width="10.5703125" customWidth="1"/>
    <col min="12" max="12" width="10.7109375" customWidth="1"/>
    <col min="13" max="13" width="13.85546875" style="34" customWidth="1"/>
    <col min="14" max="14" width="23.5703125" customWidth="1"/>
  </cols>
  <sheetData>
    <row r="1" spans="1:14" s="34" customFormat="1" ht="16.5" customHeight="1" thickBot="1" x14ac:dyDescent="0.3">
      <c r="A1" s="70" t="s">
        <v>43</v>
      </c>
    </row>
    <row r="2" spans="1:14" ht="1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148</v>
      </c>
      <c r="G2" s="171"/>
      <c r="H2" s="171"/>
      <c r="I2" s="170" t="s">
        <v>7</v>
      </c>
      <c r="J2" s="171"/>
      <c r="K2" s="172"/>
      <c r="L2" s="168" t="s">
        <v>8</v>
      </c>
      <c r="M2" s="168" t="s">
        <v>162</v>
      </c>
      <c r="N2" s="166" t="s">
        <v>171</v>
      </c>
    </row>
    <row r="3" spans="1:14" ht="30.75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69"/>
      <c r="N3" s="167"/>
    </row>
    <row r="4" spans="1:14" ht="15.75" thickBot="1" x14ac:dyDescent="0.3">
      <c r="A4" s="54" t="s">
        <v>23</v>
      </c>
      <c r="B4" s="62"/>
      <c r="C4" s="55"/>
      <c r="D4" s="55"/>
      <c r="E4" s="55"/>
      <c r="F4" s="55"/>
      <c r="G4" s="55"/>
      <c r="H4" s="55"/>
      <c r="I4" s="55"/>
      <c r="J4" s="55"/>
      <c r="K4" s="55"/>
      <c r="L4" s="62"/>
      <c r="M4" s="8"/>
      <c r="N4" s="8"/>
    </row>
    <row r="5" spans="1:14" ht="25.5" customHeight="1" thickBot="1" x14ac:dyDescent="0.3">
      <c r="A5" s="7" t="s">
        <v>146</v>
      </c>
      <c r="B5" s="52">
        <v>200</v>
      </c>
      <c r="C5" s="52">
        <v>7.12</v>
      </c>
      <c r="D5" s="52">
        <v>9.64</v>
      </c>
      <c r="E5" s="52">
        <v>24.6</v>
      </c>
      <c r="F5" s="52">
        <v>0.12</v>
      </c>
      <c r="G5" s="52">
        <v>0.24</v>
      </c>
      <c r="H5" s="60">
        <v>0.92</v>
      </c>
      <c r="I5" s="60">
        <v>190.54</v>
      </c>
      <c r="J5" s="60">
        <v>61.4</v>
      </c>
      <c r="K5" s="52">
        <v>1.54</v>
      </c>
      <c r="L5" s="52">
        <v>214.14</v>
      </c>
      <c r="M5" s="52">
        <v>120207</v>
      </c>
      <c r="N5" s="123" t="s">
        <v>161</v>
      </c>
    </row>
    <row r="6" spans="1:14" s="34" customFormat="1" ht="25.5" customHeight="1" thickBot="1" x14ac:dyDescent="0.3">
      <c r="A6" s="12" t="s">
        <v>141</v>
      </c>
      <c r="B6" s="52">
        <v>40</v>
      </c>
      <c r="C6" s="52">
        <v>2.2200000000000002</v>
      </c>
      <c r="D6" s="52">
        <v>2.7</v>
      </c>
      <c r="E6" s="52">
        <v>0.76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16.2</v>
      </c>
      <c r="M6" s="52"/>
      <c r="N6" s="52"/>
    </row>
    <row r="7" spans="1:14" ht="23.25" thickBot="1" x14ac:dyDescent="0.3">
      <c r="A7" s="7" t="s">
        <v>118</v>
      </c>
      <c r="B7" s="52">
        <v>200</v>
      </c>
      <c r="C7" s="52">
        <v>0</v>
      </c>
      <c r="D7" s="52">
        <v>0</v>
      </c>
      <c r="E7" s="52">
        <v>15.98</v>
      </c>
      <c r="F7" s="52">
        <v>0</v>
      </c>
      <c r="G7" s="52">
        <v>0</v>
      </c>
      <c r="H7" s="52">
        <v>0</v>
      </c>
      <c r="I7" s="52">
        <v>3.94</v>
      </c>
      <c r="J7" s="52">
        <v>0</v>
      </c>
      <c r="K7" s="52">
        <v>0.04</v>
      </c>
      <c r="L7" s="52">
        <v>63.84</v>
      </c>
      <c r="M7" s="52">
        <v>160106</v>
      </c>
      <c r="N7" s="125" t="s">
        <v>161</v>
      </c>
    </row>
    <row r="8" spans="1:14" ht="30.75" customHeight="1" thickBot="1" x14ac:dyDescent="0.3">
      <c r="A8" s="12" t="s">
        <v>121</v>
      </c>
      <c r="B8" s="52">
        <v>10</v>
      </c>
      <c r="C8" s="52">
        <v>0.08</v>
      </c>
      <c r="D8" s="52">
        <v>8.25</v>
      </c>
      <c r="E8" s="52">
        <v>0.08</v>
      </c>
      <c r="F8" s="52">
        <v>0</v>
      </c>
      <c r="G8" s="52">
        <v>0.01</v>
      </c>
      <c r="H8" s="52">
        <v>0</v>
      </c>
      <c r="I8" s="52">
        <v>1.2</v>
      </c>
      <c r="J8" s="52">
        <v>0</v>
      </c>
      <c r="K8" s="52">
        <v>0.02</v>
      </c>
      <c r="L8" s="52">
        <v>74.8</v>
      </c>
      <c r="M8" s="52">
        <v>140113</v>
      </c>
      <c r="N8" s="125" t="s">
        <v>161</v>
      </c>
    </row>
    <row r="9" spans="1:14" ht="23.25" thickBot="1" x14ac:dyDescent="0.3">
      <c r="A9" s="7" t="s">
        <v>24</v>
      </c>
      <c r="B9" s="52">
        <v>40</v>
      </c>
      <c r="C9" s="52">
        <v>3</v>
      </c>
      <c r="D9" s="52">
        <v>1.1599999999999999</v>
      </c>
      <c r="E9" s="108">
        <v>20.56</v>
      </c>
      <c r="F9" s="52">
        <v>4.3999999999999997E-2</v>
      </c>
      <c r="G9" s="52">
        <v>1.2E-2</v>
      </c>
      <c r="H9" s="108">
        <v>0</v>
      </c>
      <c r="I9" s="52">
        <v>9.4</v>
      </c>
      <c r="J9" s="52">
        <v>5.2</v>
      </c>
      <c r="K9" s="52">
        <v>0.48</v>
      </c>
      <c r="L9" s="52">
        <v>104.8</v>
      </c>
      <c r="M9" s="52">
        <v>200102</v>
      </c>
      <c r="N9" s="123" t="s">
        <v>161</v>
      </c>
    </row>
    <row r="10" spans="1:14" ht="15.75" thickBot="1" x14ac:dyDescent="0.3">
      <c r="A10" s="30" t="s">
        <v>25</v>
      </c>
      <c r="B10" s="53">
        <v>490</v>
      </c>
      <c r="C10" s="53">
        <f>SUM(C5:C9)</f>
        <v>12.42</v>
      </c>
      <c r="D10" s="53">
        <f>SUM(D5:D9)</f>
        <v>21.75</v>
      </c>
      <c r="E10" s="53">
        <f>SUM(E5:E9)</f>
        <v>61.980000000000004</v>
      </c>
      <c r="F10" s="53">
        <f>SUM(F5:F9)</f>
        <v>0.16399999999999998</v>
      </c>
      <c r="G10" s="53">
        <f>SUM(G5:G9)</f>
        <v>0.26200000000000001</v>
      </c>
      <c r="H10" s="64">
        <v>39.5</v>
      </c>
      <c r="I10" s="64">
        <f>SUM(I5:I9)</f>
        <v>205.07999999999998</v>
      </c>
      <c r="J10" s="64">
        <f>SUM(J5:J9)</f>
        <v>66.599999999999994</v>
      </c>
      <c r="K10" s="53">
        <f>SUM(K5:K9)</f>
        <v>2.08</v>
      </c>
      <c r="L10" s="53">
        <f>SUM(L5:L9)</f>
        <v>473.78</v>
      </c>
      <c r="M10" s="53"/>
      <c r="N10" s="53"/>
    </row>
    <row r="11" spans="1:14" ht="15.75" thickBot="1" x14ac:dyDescent="0.3">
      <c r="A11" s="54" t="s">
        <v>26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39" thickBot="1" x14ac:dyDescent="0.3">
      <c r="A12" s="7" t="s">
        <v>120</v>
      </c>
      <c r="B12" s="52">
        <v>200</v>
      </c>
      <c r="C12" s="52">
        <v>2</v>
      </c>
      <c r="D12" s="52">
        <v>0.2</v>
      </c>
      <c r="E12" s="52">
        <v>20.2</v>
      </c>
      <c r="F12" s="52">
        <v>0.02</v>
      </c>
      <c r="G12" s="52">
        <v>0</v>
      </c>
      <c r="H12" s="52">
        <v>4</v>
      </c>
      <c r="I12" s="52">
        <v>14</v>
      </c>
      <c r="J12" s="52">
        <v>8</v>
      </c>
      <c r="K12" s="52">
        <v>2.8</v>
      </c>
      <c r="L12" s="52">
        <v>92</v>
      </c>
      <c r="M12" s="52">
        <v>160223</v>
      </c>
      <c r="N12" s="125" t="s">
        <v>161</v>
      </c>
    </row>
    <row r="13" spans="1:14" ht="15.75" thickBot="1" x14ac:dyDescent="0.3">
      <c r="A13" s="8" t="s">
        <v>25</v>
      </c>
      <c r="B13" s="1">
        <v>200</v>
      </c>
      <c r="C13" s="52">
        <v>2</v>
      </c>
      <c r="D13" s="52">
        <v>0.2</v>
      </c>
      <c r="E13" s="52">
        <v>20.2</v>
      </c>
      <c r="F13" s="52">
        <v>0.02</v>
      </c>
      <c r="G13" s="52">
        <v>0</v>
      </c>
      <c r="H13" s="52">
        <v>4</v>
      </c>
      <c r="I13" s="52">
        <v>34</v>
      </c>
      <c r="J13" s="52">
        <v>8</v>
      </c>
      <c r="K13" s="52">
        <v>2.8</v>
      </c>
      <c r="L13" s="53">
        <v>92</v>
      </c>
      <c r="M13" s="1"/>
      <c r="N13" s="52"/>
    </row>
    <row r="14" spans="1:14" ht="15.75" thickBot="1" x14ac:dyDescent="0.3">
      <c r="A14" s="54" t="s">
        <v>27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32.25" customHeight="1" thickBot="1" x14ac:dyDescent="0.3">
      <c r="A15" s="7" t="s">
        <v>105</v>
      </c>
      <c r="B15" s="52">
        <v>60</v>
      </c>
      <c r="C15" s="52">
        <v>0.72</v>
      </c>
      <c r="D15" s="52">
        <v>2.82</v>
      </c>
      <c r="E15" s="52">
        <v>4.62</v>
      </c>
      <c r="F15" s="52">
        <v>1.7999999999999999E-2</v>
      </c>
      <c r="G15" s="52">
        <v>1.7999999999999999E-2</v>
      </c>
      <c r="H15" s="52">
        <v>5.76</v>
      </c>
      <c r="I15" s="52">
        <v>18.2</v>
      </c>
      <c r="J15" s="52">
        <v>7.8</v>
      </c>
      <c r="K15" s="52">
        <v>0.48</v>
      </c>
      <c r="L15" s="52">
        <v>46.8</v>
      </c>
      <c r="M15" s="52">
        <v>100502</v>
      </c>
      <c r="N15" s="125" t="s">
        <v>161</v>
      </c>
    </row>
    <row r="16" spans="1:14" ht="27" customHeight="1" thickBot="1" x14ac:dyDescent="0.3">
      <c r="A16" s="7" t="s">
        <v>77</v>
      </c>
      <c r="B16" s="52">
        <v>250</v>
      </c>
      <c r="C16" s="52">
        <v>6.95</v>
      </c>
      <c r="D16" s="52">
        <v>5.55</v>
      </c>
      <c r="E16" s="52">
        <v>14</v>
      </c>
      <c r="F16" s="52">
        <v>0.15</v>
      </c>
      <c r="G16" s="52">
        <v>0.1</v>
      </c>
      <c r="H16" s="52">
        <v>15.324999999999999</v>
      </c>
      <c r="I16" s="52">
        <v>130.75</v>
      </c>
      <c r="J16" s="52">
        <v>33.549999999999997</v>
      </c>
      <c r="K16" s="52">
        <v>1.175</v>
      </c>
      <c r="L16" s="52">
        <v>135.4</v>
      </c>
      <c r="M16" s="52">
        <v>110316</v>
      </c>
      <c r="N16" s="125" t="s">
        <v>161</v>
      </c>
    </row>
    <row r="17" spans="1:15" ht="23.25" thickBot="1" x14ac:dyDescent="0.3">
      <c r="A17" s="49" t="s">
        <v>193</v>
      </c>
      <c r="B17" s="1">
        <v>280</v>
      </c>
      <c r="C17" s="1">
        <v>26.544</v>
      </c>
      <c r="D17" s="1">
        <v>31.584</v>
      </c>
      <c r="E17" s="1">
        <v>54.795999999999999</v>
      </c>
      <c r="F17" s="1">
        <v>1.4</v>
      </c>
      <c r="G17" s="1">
        <v>0.19600000000000001</v>
      </c>
      <c r="H17" s="1">
        <v>7.6159999999999997</v>
      </c>
      <c r="I17" s="1">
        <v>38.92</v>
      </c>
      <c r="J17" s="1">
        <v>6.258</v>
      </c>
      <c r="K17" s="14">
        <v>2.6880000000000002</v>
      </c>
      <c r="L17" s="1">
        <v>586.37599999999998</v>
      </c>
      <c r="M17" s="1">
        <v>120605</v>
      </c>
      <c r="N17" s="125" t="s">
        <v>161</v>
      </c>
      <c r="O17" s="102"/>
    </row>
    <row r="18" spans="1:15" ht="28.5" customHeight="1" thickBot="1" x14ac:dyDescent="0.3">
      <c r="A18" s="7" t="s">
        <v>203</v>
      </c>
      <c r="B18" s="1">
        <v>200</v>
      </c>
      <c r="C18" s="1">
        <v>0.14000000000000001</v>
      </c>
      <c r="D18" s="1">
        <v>0.06</v>
      </c>
      <c r="E18" s="1">
        <v>21</v>
      </c>
      <c r="F18" s="1">
        <v>0</v>
      </c>
      <c r="G18" s="1">
        <v>0</v>
      </c>
      <c r="H18" s="1">
        <v>14</v>
      </c>
      <c r="I18" s="1">
        <v>5.64</v>
      </c>
      <c r="J18" s="1">
        <v>4.34</v>
      </c>
      <c r="K18" s="1">
        <v>0.24</v>
      </c>
      <c r="L18" s="1">
        <v>85.96</v>
      </c>
      <c r="M18" s="1">
        <v>160207</v>
      </c>
      <c r="N18" s="123" t="s">
        <v>161</v>
      </c>
    </row>
    <row r="19" spans="1:15" ht="23.25" thickBot="1" x14ac:dyDescent="0.3">
      <c r="A19" s="7" t="s">
        <v>24</v>
      </c>
      <c r="B19" s="52">
        <v>20</v>
      </c>
      <c r="C19" s="52">
        <v>1.5</v>
      </c>
      <c r="D19" s="52">
        <v>0.57999999999999996</v>
      </c>
      <c r="E19" s="52">
        <v>10.28</v>
      </c>
      <c r="F19" s="52">
        <v>2.1999999999999999E-2</v>
      </c>
      <c r="G19" s="52">
        <v>6.0000000000000001E-3</v>
      </c>
      <c r="H19" s="52">
        <v>0</v>
      </c>
      <c r="I19" s="52">
        <v>4.7</v>
      </c>
      <c r="J19" s="52">
        <v>2.6</v>
      </c>
      <c r="K19" s="52">
        <v>0.24</v>
      </c>
      <c r="L19" s="52">
        <v>52.4</v>
      </c>
      <c r="M19" s="52">
        <v>200102</v>
      </c>
      <c r="N19" s="125" t="s">
        <v>161</v>
      </c>
    </row>
    <row r="20" spans="1:15" ht="23.25" thickBot="1" x14ac:dyDescent="0.3">
      <c r="A20" s="7" t="s">
        <v>28</v>
      </c>
      <c r="B20" s="52">
        <v>20</v>
      </c>
      <c r="C20" s="52">
        <v>1.1200000000000001</v>
      </c>
      <c r="D20" s="52">
        <v>0.22</v>
      </c>
      <c r="E20" s="52">
        <v>9.8800000000000008</v>
      </c>
      <c r="F20" s="52">
        <v>2.1999999999999999E-2</v>
      </c>
      <c r="G20" s="52">
        <v>6.0000000000000001E-3</v>
      </c>
      <c r="H20" s="52">
        <v>0</v>
      </c>
      <c r="I20" s="52">
        <v>50</v>
      </c>
      <c r="J20" s="52">
        <v>5</v>
      </c>
      <c r="K20" s="52">
        <v>0.62</v>
      </c>
      <c r="L20" s="53">
        <v>46.4</v>
      </c>
      <c r="M20" s="53">
        <v>200103</v>
      </c>
      <c r="N20" s="125" t="s">
        <v>161</v>
      </c>
    </row>
    <row r="21" spans="1:15" ht="15.75" thickBot="1" x14ac:dyDescent="0.3">
      <c r="A21" s="30" t="s">
        <v>25</v>
      </c>
      <c r="B21" s="53">
        <v>870</v>
      </c>
      <c r="C21" s="53">
        <f t="shared" ref="C21:K21" si="0">SUM(C15:C20)</f>
        <v>36.973999999999997</v>
      </c>
      <c r="D21" s="53">
        <f t="shared" si="0"/>
        <v>40.814</v>
      </c>
      <c r="E21" s="53">
        <f t="shared" si="0"/>
        <v>114.57599999999999</v>
      </c>
      <c r="F21" s="53">
        <f t="shared" si="0"/>
        <v>1.6119999999999999</v>
      </c>
      <c r="G21" s="53">
        <f t="shared" si="0"/>
        <v>0.32600000000000001</v>
      </c>
      <c r="H21" s="53">
        <f t="shared" si="0"/>
        <v>42.701000000000001</v>
      </c>
      <c r="I21" s="53">
        <f t="shared" si="0"/>
        <v>248.20999999999998</v>
      </c>
      <c r="J21" s="53">
        <f t="shared" si="0"/>
        <v>59.547999999999995</v>
      </c>
      <c r="K21" s="53">
        <f t="shared" si="0"/>
        <v>5.4430000000000005</v>
      </c>
      <c r="L21" s="53">
        <f>SUM(L15:L20)</f>
        <v>953.33600000000001</v>
      </c>
      <c r="M21" s="53"/>
      <c r="N21" s="53"/>
    </row>
    <row r="22" spans="1:15" ht="15.75" thickBot="1" x14ac:dyDescent="0.3">
      <c r="A22" s="57" t="s">
        <v>29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5" ht="26.25" thickBot="1" x14ac:dyDescent="0.3">
      <c r="A23" s="7" t="s">
        <v>122</v>
      </c>
      <c r="B23" s="52">
        <v>200</v>
      </c>
      <c r="C23" s="52">
        <v>8</v>
      </c>
      <c r="D23" s="52">
        <v>5.52</v>
      </c>
      <c r="E23" s="52">
        <v>40.72</v>
      </c>
      <c r="F23" s="52">
        <v>0.24</v>
      </c>
      <c r="G23" s="52">
        <v>0.32</v>
      </c>
      <c r="H23" s="52">
        <v>1.18</v>
      </c>
      <c r="I23" s="52">
        <v>281.60000000000002</v>
      </c>
      <c r="J23" s="52">
        <v>22.4</v>
      </c>
      <c r="K23" s="52">
        <v>1.06</v>
      </c>
      <c r="L23" s="52">
        <v>244.56</v>
      </c>
      <c r="M23" s="52">
        <v>120215</v>
      </c>
      <c r="N23" s="125" t="s">
        <v>161</v>
      </c>
    </row>
    <row r="24" spans="1:15" ht="26.25" thickBot="1" x14ac:dyDescent="0.3">
      <c r="A24" s="12" t="s">
        <v>145</v>
      </c>
      <c r="B24" s="52">
        <v>100</v>
      </c>
      <c r="C24" s="52">
        <v>5</v>
      </c>
      <c r="D24" s="52">
        <v>3.2</v>
      </c>
      <c r="E24" s="52">
        <v>3.5</v>
      </c>
      <c r="F24" s="52">
        <v>0.04</v>
      </c>
      <c r="G24" s="52">
        <v>0.02</v>
      </c>
      <c r="H24" s="52">
        <v>0.6</v>
      </c>
      <c r="I24" s="52">
        <v>122</v>
      </c>
      <c r="J24" s="52">
        <v>15</v>
      </c>
      <c r="K24" s="52">
        <v>0.1</v>
      </c>
      <c r="L24" s="52">
        <v>68</v>
      </c>
      <c r="M24" s="52"/>
      <c r="N24" s="52"/>
    </row>
    <row r="25" spans="1:15" ht="33" customHeight="1" thickBot="1" x14ac:dyDescent="0.3">
      <c r="A25" s="7" t="s">
        <v>186</v>
      </c>
      <c r="B25" s="52">
        <v>200</v>
      </c>
      <c r="C25" s="52">
        <v>0.04</v>
      </c>
      <c r="D25" s="52">
        <v>0</v>
      </c>
      <c r="E25" s="52">
        <v>16.100000000000001</v>
      </c>
      <c r="F25" s="52">
        <v>0</v>
      </c>
      <c r="G25" s="52">
        <v>0</v>
      </c>
      <c r="H25" s="52">
        <v>1.6</v>
      </c>
      <c r="I25" s="60">
        <v>5.54</v>
      </c>
      <c r="J25" s="60">
        <v>0.48</v>
      </c>
      <c r="K25" s="52">
        <v>0.08</v>
      </c>
      <c r="L25" s="52">
        <v>65.2</v>
      </c>
      <c r="M25" s="52">
        <v>160106</v>
      </c>
      <c r="N25" s="125" t="s">
        <v>161</v>
      </c>
    </row>
    <row r="26" spans="1:15" ht="23.25" customHeight="1" thickBot="1" x14ac:dyDescent="0.3">
      <c r="A26" s="7" t="s">
        <v>24</v>
      </c>
      <c r="B26" s="52">
        <v>20</v>
      </c>
      <c r="C26" s="52">
        <v>1.5</v>
      </c>
      <c r="D26" s="52">
        <v>0.57999999999999996</v>
      </c>
      <c r="E26" s="52">
        <v>10.28</v>
      </c>
      <c r="F26" s="52">
        <v>2.1999999999999999E-2</v>
      </c>
      <c r="G26" s="52">
        <v>6.0000000000000001E-3</v>
      </c>
      <c r="H26" s="52">
        <v>0</v>
      </c>
      <c r="I26" s="52">
        <v>4.7</v>
      </c>
      <c r="J26" s="52">
        <v>2.6</v>
      </c>
      <c r="K26" s="52">
        <v>0.24</v>
      </c>
      <c r="L26" s="52">
        <v>52.4</v>
      </c>
      <c r="M26" s="52">
        <v>200102</v>
      </c>
      <c r="N26" s="125" t="s">
        <v>161</v>
      </c>
    </row>
    <row r="27" spans="1:15" ht="29.25" customHeight="1" thickBot="1" x14ac:dyDescent="0.3">
      <c r="A27" s="7" t="s">
        <v>75</v>
      </c>
      <c r="B27" s="52">
        <v>150</v>
      </c>
      <c r="C27" s="52">
        <v>2.25</v>
      </c>
      <c r="D27" s="52">
        <v>0.75</v>
      </c>
      <c r="E27" s="52">
        <v>31.5</v>
      </c>
      <c r="F27" s="52">
        <v>0.06</v>
      </c>
      <c r="G27" s="52">
        <v>7.4999999999999997E-2</v>
      </c>
      <c r="H27" s="52">
        <v>15</v>
      </c>
      <c r="I27" s="52">
        <v>12</v>
      </c>
      <c r="J27" s="52">
        <v>63</v>
      </c>
      <c r="K27" s="52">
        <v>0.9</v>
      </c>
      <c r="L27" s="52">
        <v>144</v>
      </c>
      <c r="M27" s="52">
        <v>210103</v>
      </c>
      <c r="N27" s="125" t="s">
        <v>161</v>
      </c>
    </row>
    <row r="28" spans="1:15" ht="15.75" thickBot="1" x14ac:dyDescent="0.3">
      <c r="A28" s="30" t="s">
        <v>25</v>
      </c>
      <c r="B28" s="53">
        <v>620</v>
      </c>
      <c r="C28" s="53">
        <f t="shared" ref="C28:K28" si="1">SUM(C23:C27)</f>
        <v>16.79</v>
      </c>
      <c r="D28" s="53">
        <f t="shared" si="1"/>
        <v>10.049999999999999</v>
      </c>
      <c r="E28" s="53">
        <f t="shared" si="1"/>
        <v>102.1</v>
      </c>
      <c r="F28" s="53">
        <f t="shared" si="1"/>
        <v>0.36199999999999999</v>
      </c>
      <c r="G28" s="53">
        <f t="shared" si="1"/>
        <v>0.42100000000000004</v>
      </c>
      <c r="H28" s="53">
        <f t="shared" si="1"/>
        <v>18.38</v>
      </c>
      <c r="I28" s="53">
        <f t="shared" si="1"/>
        <v>425.84000000000003</v>
      </c>
      <c r="J28" s="53">
        <f t="shared" si="1"/>
        <v>103.47999999999999</v>
      </c>
      <c r="K28" s="53">
        <f t="shared" si="1"/>
        <v>2.3800000000000003</v>
      </c>
      <c r="L28" s="53">
        <f>SUM(L23:L27)</f>
        <v>574.16</v>
      </c>
      <c r="M28" s="53"/>
      <c r="N28" s="53"/>
    </row>
    <row r="29" spans="1:15" ht="26.25" thickBot="1" x14ac:dyDescent="0.3">
      <c r="A29" s="7" t="s">
        <v>85</v>
      </c>
      <c r="B29" s="52">
        <v>400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5" s="34" customFormat="1" ht="15.75" thickBot="1" x14ac:dyDescent="0.3">
      <c r="A30" s="30" t="s">
        <v>30</v>
      </c>
      <c r="B30" s="52"/>
      <c r="C30" s="53">
        <f t="shared" ref="C30:L30" si="2">SUMIF($A:$A,"Итого",C:C)</f>
        <v>68.183999999999997</v>
      </c>
      <c r="D30" s="53">
        <f t="shared" si="2"/>
        <v>72.813999999999993</v>
      </c>
      <c r="E30" s="53">
        <f t="shared" si="2"/>
        <v>298.85599999999999</v>
      </c>
      <c r="F30" s="53">
        <f t="shared" si="2"/>
        <v>2.1579999999999999</v>
      </c>
      <c r="G30" s="53">
        <f t="shared" si="2"/>
        <v>1.0090000000000001</v>
      </c>
      <c r="H30" s="53">
        <f t="shared" si="2"/>
        <v>104.58099999999999</v>
      </c>
      <c r="I30" s="53">
        <f t="shared" si="2"/>
        <v>913.13</v>
      </c>
      <c r="J30" s="53">
        <f t="shared" si="2"/>
        <v>237.62799999999999</v>
      </c>
      <c r="K30" s="53">
        <f t="shared" si="2"/>
        <v>12.703000000000001</v>
      </c>
      <c r="L30" s="53">
        <f t="shared" si="2"/>
        <v>2093.2759999999998</v>
      </c>
      <c r="M30" s="53"/>
      <c r="N30" s="135"/>
    </row>
  </sheetData>
  <mergeCells count="8">
    <mergeCell ref="N2:N3"/>
    <mergeCell ref="M2:M3"/>
    <mergeCell ref="L2:L3"/>
    <mergeCell ref="A2:A3"/>
    <mergeCell ref="B2:B3"/>
    <mergeCell ref="C2:E2"/>
    <mergeCell ref="F2:H2"/>
    <mergeCell ref="I2:K2"/>
  </mergeCells>
  <pageMargins left="0.25" right="0.25" top="0.75" bottom="0.75" header="0.3" footer="0.3"/>
  <pageSetup paperSize="9" scale="83" fitToHeight="0" orientation="landscape" cellComments="atEnd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N31"/>
  <sheetViews>
    <sheetView topLeftCell="A13" zoomScale="110" zoomScaleNormal="110" workbookViewId="0">
      <selection activeCell="D14" sqref="D14"/>
    </sheetView>
  </sheetViews>
  <sheetFormatPr defaultRowHeight="15" x14ac:dyDescent="0.25"/>
  <cols>
    <col min="1" max="1" width="25.7109375" customWidth="1"/>
    <col min="2" max="2" width="9.7109375" customWidth="1"/>
    <col min="3" max="11" width="8.7109375" customWidth="1"/>
    <col min="12" max="12" width="10.7109375" customWidth="1"/>
    <col min="13" max="13" width="12.140625" customWidth="1"/>
    <col min="14" max="14" width="25.140625" customWidth="1"/>
  </cols>
  <sheetData>
    <row r="1" spans="1:14" s="34" customFormat="1" ht="16.5" thickBot="1" x14ac:dyDescent="0.3">
      <c r="A1" s="72" t="s">
        <v>65</v>
      </c>
    </row>
    <row r="2" spans="1:14" ht="1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149</v>
      </c>
      <c r="G2" s="171"/>
      <c r="H2" s="171"/>
      <c r="I2" s="170" t="s">
        <v>7</v>
      </c>
      <c r="J2" s="171"/>
      <c r="K2" s="172"/>
      <c r="L2" s="168" t="s">
        <v>8</v>
      </c>
      <c r="M2" s="168" t="s">
        <v>162</v>
      </c>
      <c r="N2" s="166" t="s">
        <v>171</v>
      </c>
    </row>
    <row r="3" spans="1:14" ht="42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69"/>
      <c r="N3" s="167"/>
    </row>
    <row r="4" spans="1:14" ht="15.75" thickBot="1" x14ac:dyDescent="0.3">
      <c r="A4" s="3" t="s">
        <v>23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23.25" thickBot="1" x14ac:dyDescent="0.3">
      <c r="A5" s="12" t="s">
        <v>151</v>
      </c>
      <c r="B5" s="52">
        <v>200</v>
      </c>
      <c r="C5" s="52">
        <v>6.5</v>
      </c>
      <c r="D5" s="52">
        <v>7.72</v>
      </c>
      <c r="E5" s="108">
        <v>30.2</v>
      </c>
      <c r="F5" s="52">
        <v>0.06</v>
      </c>
      <c r="G5" s="52">
        <v>0.18</v>
      </c>
      <c r="H5" s="108">
        <v>0.78</v>
      </c>
      <c r="I5" s="52">
        <v>165.28</v>
      </c>
      <c r="J5" s="52">
        <v>22.94</v>
      </c>
      <c r="K5" s="52">
        <v>0.42</v>
      </c>
      <c r="L5" s="52">
        <v>217.1</v>
      </c>
      <c r="M5" s="52">
        <v>120205</v>
      </c>
      <c r="N5" s="123" t="s">
        <v>161</v>
      </c>
    </row>
    <row r="6" spans="1:14" ht="26.25" thickBot="1" x14ac:dyDescent="0.3">
      <c r="A6" s="12" t="s">
        <v>124</v>
      </c>
      <c r="B6" s="52">
        <v>100</v>
      </c>
      <c r="C6" s="52">
        <v>5</v>
      </c>
      <c r="D6" s="52">
        <v>3.2</v>
      </c>
      <c r="E6" s="52">
        <v>3.5</v>
      </c>
      <c r="F6" s="52">
        <v>0.04</v>
      </c>
      <c r="G6" s="52">
        <v>0.02</v>
      </c>
      <c r="H6" s="52">
        <v>0.6</v>
      </c>
      <c r="I6" s="52">
        <v>122</v>
      </c>
      <c r="J6" s="52">
        <v>15</v>
      </c>
      <c r="K6" s="52">
        <v>0.1</v>
      </c>
      <c r="L6" s="52">
        <v>68</v>
      </c>
      <c r="M6" s="52"/>
      <c r="N6" s="52"/>
    </row>
    <row r="7" spans="1:14" ht="23.25" thickBot="1" x14ac:dyDescent="0.3">
      <c r="A7" s="7" t="s">
        <v>118</v>
      </c>
      <c r="B7" s="52">
        <v>200</v>
      </c>
      <c r="C7" s="52">
        <v>0</v>
      </c>
      <c r="D7" s="52">
        <v>0</v>
      </c>
      <c r="E7" s="52">
        <v>15.98</v>
      </c>
      <c r="F7" s="52">
        <v>0</v>
      </c>
      <c r="G7" s="52">
        <v>0</v>
      </c>
      <c r="H7" s="52">
        <v>0</v>
      </c>
      <c r="I7" s="52">
        <v>3.94</v>
      </c>
      <c r="J7" s="52">
        <v>0</v>
      </c>
      <c r="K7" s="52">
        <v>0.04</v>
      </c>
      <c r="L7" s="52">
        <v>63.84</v>
      </c>
      <c r="M7" s="52">
        <v>160106</v>
      </c>
      <c r="N7" s="123" t="s">
        <v>161</v>
      </c>
    </row>
    <row r="8" spans="1:14" s="34" customFormat="1" ht="26.25" thickBot="1" x14ac:dyDescent="0.3">
      <c r="A8" s="12" t="s">
        <v>96</v>
      </c>
      <c r="B8" s="1">
        <v>200</v>
      </c>
      <c r="C8" s="1">
        <v>3.98</v>
      </c>
      <c r="D8" s="1">
        <v>3.4</v>
      </c>
      <c r="E8" s="1">
        <v>33.200000000000003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171.8</v>
      </c>
      <c r="M8" s="1"/>
      <c r="N8" s="1"/>
    </row>
    <row r="9" spans="1:14" ht="39" thickBot="1" x14ac:dyDescent="0.3">
      <c r="A9" s="12" t="s">
        <v>121</v>
      </c>
      <c r="B9" s="52">
        <v>10</v>
      </c>
      <c r="C9" s="52">
        <v>0.08</v>
      </c>
      <c r="D9" s="52">
        <v>8.25</v>
      </c>
      <c r="E9" s="52">
        <v>0.08</v>
      </c>
      <c r="F9" s="52">
        <v>0</v>
      </c>
      <c r="G9" s="52">
        <v>0.01</v>
      </c>
      <c r="H9" s="52">
        <v>0</v>
      </c>
      <c r="I9" s="52">
        <v>1.2</v>
      </c>
      <c r="J9" s="52">
        <v>0</v>
      </c>
      <c r="K9" s="52">
        <v>0.02</v>
      </c>
      <c r="L9" s="52">
        <v>74.8</v>
      </c>
      <c r="M9" s="52">
        <v>140113</v>
      </c>
      <c r="N9" s="123" t="s">
        <v>161</v>
      </c>
    </row>
    <row r="10" spans="1:14" ht="23.25" thickBot="1" x14ac:dyDescent="0.3">
      <c r="A10" s="7" t="s">
        <v>24</v>
      </c>
      <c r="B10" s="52">
        <v>40</v>
      </c>
      <c r="C10" s="52">
        <v>3</v>
      </c>
      <c r="D10" s="52">
        <v>1.1599999999999999</v>
      </c>
      <c r="E10" s="108">
        <v>20.56</v>
      </c>
      <c r="F10" s="52">
        <v>4.3999999999999997E-2</v>
      </c>
      <c r="G10" s="52">
        <v>1.2E-2</v>
      </c>
      <c r="H10" s="108">
        <v>0</v>
      </c>
      <c r="I10" s="52">
        <v>9.4</v>
      </c>
      <c r="J10" s="52">
        <v>5.2</v>
      </c>
      <c r="K10" s="52">
        <v>0.48</v>
      </c>
      <c r="L10" s="52">
        <v>104.8</v>
      </c>
      <c r="M10" s="52">
        <v>200102</v>
      </c>
      <c r="N10" s="123" t="s">
        <v>161</v>
      </c>
    </row>
    <row r="11" spans="1:14" ht="15.75" thickBot="1" x14ac:dyDescent="0.3">
      <c r="A11" s="8" t="s">
        <v>25</v>
      </c>
      <c r="B11" s="15">
        <v>530</v>
      </c>
      <c r="C11" s="15">
        <f t="shared" ref="C11:I11" si="0">SUM(C5:C10)</f>
        <v>18.560000000000002</v>
      </c>
      <c r="D11" s="15">
        <f t="shared" si="0"/>
        <v>23.73</v>
      </c>
      <c r="E11" s="15">
        <f t="shared" si="0"/>
        <v>103.52000000000001</v>
      </c>
      <c r="F11" s="15">
        <f t="shared" si="0"/>
        <v>0.14400000000000002</v>
      </c>
      <c r="G11" s="15">
        <f t="shared" si="0"/>
        <v>0.222</v>
      </c>
      <c r="H11" s="15">
        <f t="shared" si="0"/>
        <v>1.38</v>
      </c>
      <c r="I11" s="15">
        <f t="shared" si="0"/>
        <v>301.81999999999994</v>
      </c>
      <c r="J11" s="15">
        <f>SUM(J5:J10)</f>
        <v>43.14</v>
      </c>
      <c r="K11" s="15">
        <f>SUM(K5:K10)</f>
        <v>1.06</v>
      </c>
      <c r="L11" s="15">
        <f>SUM(L5:L10)</f>
        <v>700.33999999999992</v>
      </c>
      <c r="M11" s="1"/>
      <c r="N11" s="15"/>
    </row>
    <row r="12" spans="1:14" ht="15.75" thickBot="1" x14ac:dyDescent="0.3">
      <c r="A12" s="3" t="s">
        <v>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51.75" thickBot="1" x14ac:dyDescent="0.3">
      <c r="A13" s="7" t="s">
        <v>123</v>
      </c>
      <c r="B13" s="52">
        <v>200</v>
      </c>
      <c r="C13" s="52">
        <v>6</v>
      </c>
      <c r="D13" s="52">
        <v>6.4</v>
      </c>
      <c r="E13" s="52">
        <v>9.4</v>
      </c>
      <c r="F13" s="52">
        <v>0.04</v>
      </c>
      <c r="G13" s="52">
        <v>0.26</v>
      </c>
      <c r="H13" s="52">
        <v>12</v>
      </c>
      <c r="I13" s="52">
        <v>242</v>
      </c>
      <c r="J13" s="52">
        <v>28</v>
      </c>
      <c r="K13" s="52">
        <v>0.2</v>
      </c>
      <c r="L13" s="52">
        <v>120</v>
      </c>
      <c r="M13" s="52">
        <v>230105</v>
      </c>
      <c r="N13" s="123" t="s">
        <v>161</v>
      </c>
    </row>
    <row r="14" spans="1:14" ht="15.75" thickBot="1" x14ac:dyDescent="0.3">
      <c r="A14" s="8" t="s">
        <v>25</v>
      </c>
      <c r="B14" s="15">
        <v>200</v>
      </c>
      <c r="C14" s="52">
        <v>6</v>
      </c>
      <c r="D14" s="52">
        <v>6.4</v>
      </c>
      <c r="E14" s="52">
        <v>9.4</v>
      </c>
      <c r="F14" s="52">
        <v>0.04</v>
      </c>
      <c r="G14" s="52">
        <v>0.26</v>
      </c>
      <c r="H14" s="52">
        <v>12</v>
      </c>
      <c r="I14" s="52">
        <v>242</v>
      </c>
      <c r="J14" s="52">
        <v>28</v>
      </c>
      <c r="K14" s="52">
        <v>0.2</v>
      </c>
      <c r="L14" s="52">
        <v>120</v>
      </c>
      <c r="M14" s="15"/>
      <c r="N14" s="52"/>
    </row>
    <row r="15" spans="1:14" ht="15.75" thickBot="1" x14ac:dyDescent="0.3">
      <c r="A15" s="3" t="s">
        <v>27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3.25" thickBot="1" x14ac:dyDescent="0.3">
      <c r="A16" s="12" t="s">
        <v>109</v>
      </c>
      <c r="B16" s="1">
        <v>100</v>
      </c>
      <c r="C16" s="1">
        <v>0.8</v>
      </c>
      <c r="D16" s="1">
        <v>0.1</v>
      </c>
      <c r="E16" s="1">
        <v>2.5</v>
      </c>
      <c r="F16" s="1">
        <v>0.03</v>
      </c>
      <c r="G16" s="1">
        <v>0.04</v>
      </c>
      <c r="H16" s="1">
        <v>10</v>
      </c>
      <c r="I16" s="1">
        <v>23</v>
      </c>
      <c r="J16" s="1">
        <v>14</v>
      </c>
      <c r="K16" s="1">
        <v>0.6</v>
      </c>
      <c r="L16" s="1">
        <v>14</v>
      </c>
      <c r="M16" s="1">
        <v>100519</v>
      </c>
      <c r="N16" s="123" t="s">
        <v>161</v>
      </c>
    </row>
    <row r="17" spans="1:14" ht="39" thickBot="1" x14ac:dyDescent="0.3">
      <c r="A17" s="12" t="s">
        <v>176</v>
      </c>
      <c r="B17" s="1">
        <v>250</v>
      </c>
      <c r="C17" s="1">
        <v>1.9750000000000001</v>
      </c>
      <c r="D17" s="1">
        <v>7.5350000000000001</v>
      </c>
      <c r="E17" s="1">
        <v>12</v>
      </c>
      <c r="F17" s="1">
        <v>2.5000000000000001E-2</v>
      </c>
      <c r="G17" s="1">
        <v>2.5000000000000001E-2</v>
      </c>
      <c r="H17" s="1">
        <v>1.5</v>
      </c>
      <c r="I17" s="1">
        <v>12.15</v>
      </c>
      <c r="J17" s="1">
        <v>7.9249999999999998</v>
      </c>
      <c r="K17" s="1">
        <v>0.47499999999999998</v>
      </c>
      <c r="L17" s="1">
        <v>126.325</v>
      </c>
      <c r="M17" s="1">
        <v>110320</v>
      </c>
      <c r="N17" s="123" t="s">
        <v>161</v>
      </c>
    </row>
    <row r="18" spans="1:14" ht="51.75" thickBot="1" x14ac:dyDescent="0.3">
      <c r="A18" s="12" t="s">
        <v>117</v>
      </c>
      <c r="B18" s="52">
        <v>100</v>
      </c>
      <c r="C18" s="52">
        <v>17.66</v>
      </c>
      <c r="D18" s="52">
        <v>16.11</v>
      </c>
      <c r="E18" s="52">
        <v>14.9</v>
      </c>
      <c r="F18" s="52">
        <v>0.08</v>
      </c>
      <c r="G18" s="52">
        <v>0.14000000000000001</v>
      </c>
      <c r="H18" s="52">
        <v>1.39</v>
      </c>
      <c r="I18" s="52">
        <v>46.78</v>
      </c>
      <c r="J18" s="52">
        <v>19.25</v>
      </c>
      <c r="K18" s="60">
        <v>1.44</v>
      </c>
      <c r="L18" s="52">
        <v>265.7</v>
      </c>
      <c r="M18" s="52">
        <v>120615</v>
      </c>
      <c r="N18" s="123" t="s">
        <v>161</v>
      </c>
    </row>
    <row r="19" spans="1:14" s="34" customFormat="1" ht="23.25" thickBot="1" x14ac:dyDescent="0.3">
      <c r="A19" s="12" t="s">
        <v>37</v>
      </c>
      <c r="B19" s="52">
        <v>150</v>
      </c>
      <c r="C19" s="52">
        <v>3.7050000000000001</v>
      </c>
      <c r="D19" s="52">
        <v>4.2450000000000001</v>
      </c>
      <c r="E19" s="52">
        <v>40.98</v>
      </c>
      <c r="F19" s="52">
        <v>4.4999999999999998E-2</v>
      </c>
      <c r="G19" s="52" t="s">
        <v>155</v>
      </c>
      <c r="H19" s="52">
        <v>0</v>
      </c>
      <c r="I19" s="52">
        <v>15.78</v>
      </c>
      <c r="J19" s="52">
        <v>26.91</v>
      </c>
      <c r="K19" s="60">
        <v>0.61499999999999999</v>
      </c>
      <c r="L19" s="52">
        <v>208.48500000000001</v>
      </c>
      <c r="M19" s="52">
        <v>130301</v>
      </c>
      <c r="N19" s="123" t="s">
        <v>161</v>
      </c>
    </row>
    <row r="20" spans="1:14" ht="39" thickBot="1" x14ac:dyDescent="0.3">
      <c r="A20" s="12" t="s">
        <v>197</v>
      </c>
      <c r="B20" s="1">
        <v>200</v>
      </c>
      <c r="C20" s="1">
        <v>0.06</v>
      </c>
      <c r="D20" s="1">
        <v>0.02</v>
      </c>
      <c r="E20" s="1">
        <v>20.420000000000002</v>
      </c>
      <c r="F20" s="1">
        <v>0</v>
      </c>
      <c r="G20" s="1">
        <v>0</v>
      </c>
      <c r="H20" s="1">
        <v>1.8</v>
      </c>
      <c r="I20" s="1">
        <v>2.2799999999999998</v>
      </c>
      <c r="J20" s="1">
        <v>1.8</v>
      </c>
      <c r="K20" s="1">
        <v>0.14000000000000001</v>
      </c>
      <c r="L20" s="1">
        <v>83.16</v>
      </c>
      <c r="M20" s="1">
        <v>160206</v>
      </c>
      <c r="N20" s="123" t="s">
        <v>161</v>
      </c>
    </row>
    <row r="21" spans="1:14" ht="23.25" thickBot="1" x14ac:dyDescent="0.3">
      <c r="A21" s="7" t="s">
        <v>24</v>
      </c>
      <c r="B21" s="52">
        <v>20</v>
      </c>
      <c r="C21" s="52">
        <v>1.5</v>
      </c>
      <c r="D21" s="52">
        <v>0.57999999999999996</v>
      </c>
      <c r="E21" s="52">
        <v>10.28</v>
      </c>
      <c r="F21" s="52">
        <v>2.1999999999999999E-2</v>
      </c>
      <c r="G21" s="52">
        <v>6.0000000000000001E-3</v>
      </c>
      <c r="H21" s="52">
        <v>0</v>
      </c>
      <c r="I21" s="52">
        <v>4.7</v>
      </c>
      <c r="J21" s="52">
        <v>2.6</v>
      </c>
      <c r="K21" s="52">
        <v>0.24</v>
      </c>
      <c r="L21" s="52">
        <v>52.4</v>
      </c>
      <c r="M21" s="52">
        <v>200102</v>
      </c>
      <c r="N21" s="123" t="s">
        <v>161</v>
      </c>
    </row>
    <row r="22" spans="1:14" ht="23.25" thickBot="1" x14ac:dyDescent="0.3">
      <c r="A22" s="7" t="s">
        <v>28</v>
      </c>
      <c r="B22" s="52">
        <v>20</v>
      </c>
      <c r="C22" s="52">
        <v>1.1200000000000001</v>
      </c>
      <c r="D22" s="52">
        <v>0.22</v>
      </c>
      <c r="E22" s="52">
        <v>9.8800000000000008</v>
      </c>
      <c r="F22" s="52">
        <v>2.1999999999999999E-2</v>
      </c>
      <c r="G22" s="52">
        <v>6.0000000000000001E-3</v>
      </c>
      <c r="H22" s="52">
        <v>0</v>
      </c>
      <c r="I22" s="52">
        <v>50</v>
      </c>
      <c r="J22" s="52">
        <v>5</v>
      </c>
      <c r="K22" s="52">
        <v>0.62</v>
      </c>
      <c r="L22" s="52">
        <v>46.4</v>
      </c>
      <c r="M22" s="52">
        <v>200103</v>
      </c>
      <c r="N22" s="123" t="s">
        <v>161</v>
      </c>
    </row>
    <row r="23" spans="1:14" ht="15.75" thickBot="1" x14ac:dyDescent="0.3">
      <c r="A23" s="8" t="s">
        <v>25</v>
      </c>
      <c r="B23" s="15">
        <v>840</v>
      </c>
      <c r="C23" s="15">
        <f t="shared" ref="C23:K23" si="1">SUM(C16:C22)</f>
        <v>26.82</v>
      </c>
      <c r="D23" s="15">
        <f t="shared" si="1"/>
        <v>28.809999999999995</v>
      </c>
      <c r="E23" s="15">
        <f t="shared" si="1"/>
        <v>110.96</v>
      </c>
      <c r="F23" s="15">
        <f t="shared" si="1"/>
        <v>0.22399999999999998</v>
      </c>
      <c r="G23" s="15">
        <f t="shared" si="1"/>
        <v>0.21700000000000003</v>
      </c>
      <c r="H23" s="15">
        <f t="shared" si="1"/>
        <v>14.690000000000001</v>
      </c>
      <c r="I23" s="15">
        <f t="shared" si="1"/>
        <v>154.69</v>
      </c>
      <c r="J23" s="15">
        <f t="shared" si="1"/>
        <v>77.484999999999985</v>
      </c>
      <c r="K23" s="15">
        <f t="shared" si="1"/>
        <v>4.13</v>
      </c>
      <c r="L23" s="15">
        <f>SUM(L16:L22)</f>
        <v>796.46999999999991</v>
      </c>
      <c r="M23" s="1"/>
      <c r="N23" s="15"/>
    </row>
    <row r="24" spans="1:14" ht="15.75" thickBot="1" x14ac:dyDescent="0.3">
      <c r="A24" s="9" t="s">
        <v>29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26.25" thickBot="1" x14ac:dyDescent="0.3">
      <c r="A25" s="13" t="s">
        <v>110</v>
      </c>
      <c r="B25" s="1">
        <v>100</v>
      </c>
      <c r="C25" s="1">
        <v>12.67</v>
      </c>
      <c r="D25" s="1">
        <v>7.65</v>
      </c>
      <c r="E25" s="1">
        <v>45.71</v>
      </c>
      <c r="F25" s="1">
        <v>0.14000000000000001</v>
      </c>
      <c r="G25" s="1">
        <v>0.17</v>
      </c>
      <c r="H25" s="1">
        <v>0.27</v>
      </c>
      <c r="I25" s="1">
        <v>101.97</v>
      </c>
      <c r="J25" s="1">
        <v>19.12</v>
      </c>
      <c r="K25" s="1">
        <v>1.03</v>
      </c>
      <c r="L25" s="1">
        <v>302.13</v>
      </c>
      <c r="M25" s="1">
        <v>190304</v>
      </c>
      <c r="N25" s="123" t="s">
        <v>161</v>
      </c>
    </row>
    <row r="26" spans="1:14" ht="23.25" thickBot="1" x14ac:dyDescent="0.3">
      <c r="A26" s="12" t="s">
        <v>130</v>
      </c>
      <c r="B26" s="1">
        <v>100</v>
      </c>
      <c r="C26" s="1">
        <v>2.9</v>
      </c>
      <c r="D26" s="1">
        <v>2.5</v>
      </c>
      <c r="E26" s="1">
        <v>4</v>
      </c>
      <c r="F26" s="1">
        <v>0.04</v>
      </c>
      <c r="G26" s="1">
        <v>0.17</v>
      </c>
      <c r="H26" s="1">
        <v>0.7</v>
      </c>
      <c r="I26" s="1">
        <v>120</v>
      </c>
      <c r="J26" s="1">
        <v>14</v>
      </c>
      <c r="K26" s="1">
        <v>0.1</v>
      </c>
      <c r="L26" s="1">
        <v>53</v>
      </c>
      <c r="M26" s="1">
        <v>230103</v>
      </c>
      <c r="N26" s="123" t="s">
        <v>161</v>
      </c>
    </row>
    <row r="27" spans="1:14" ht="23.25" thickBot="1" x14ac:dyDescent="0.3">
      <c r="A27" s="7" t="s">
        <v>118</v>
      </c>
      <c r="B27" s="52">
        <v>200</v>
      </c>
      <c r="C27" s="52">
        <v>0</v>
      </c>
      <c r="D27" s="52">
        <v>0</v>
      </c>
      <c r="E27" s="52">
        <v>15.98</v>
      </c>
      <c r="F27" s="52">
        <v>0</v>
      </c>
      <c r="G27" s="52">
        <v>0</v>
      </c>
      <c r="H27" s="52">
        <v>0</v>
      </c>
      <c r="I27" s="52">
        <v>3.94</v>
      </c>
      <c r="J27" s="52">
        <v>0</v>
      </c>
      <c r="K27" s="52">
        <v>0.04</v>
      </c>
      <c r="L27" s="52">
        <v>63.84</v>
      </c>
      <c r="M27" s="52">
        <v>160106</v>
      </c>
      <c r="N27" s="123" t="s">
        <v>161</v>
      </c>
    </row>
    <row r="28" spans="1:14" ht="27" thickBot="1" x14ac:dyDescent="0.3">
      <c r="A28" s="36" t="s">
        <v>79</v>
      </c>
      <c r="B28" s="52">
        <v>150</v>
      </c>
      <c r="C28" s="52">
        <v>0.6</v>
      </c>
      <c r="D28" s="52">
        <v>0.6</v>
      </c>
      <c r="E28" s="60">
        <v>14.7</v>
      </c>
      <c r="F28" s="52">
        <v>4.4999999999999998E-2</v>
      </c>
      <c r="G28" s="52">
        <v>0.03</v>
      </c>
      <c r="H28" s="52">
        <v>15</v>
      </c>
      <c r="I28" s="60">
        <v>24</v>
      </c>
      <c r="J28" s="60">
        <v>13.5</v>
      </c>
      <c r="K28" s="52">
        <v>3.3</v>
      </c>
      <c r="L28" s="52">
        <v>70.5</v>
      </c>
      <c r="M28" s="58">
        <v>210110</v>
      </c>
      <c r="N28" s="123" t="s">
        <v>161</v>
      </c>
    </row>
    <row r="29" spans="1:14" ht="15.75" thickBot="1" x14ac:dyDescent="0.3">
      <c r="A29" s="8" t="s">
        <v>25</v>
      </c>
      <c r="B29" s="15">
        <v>550</v>
      </c>
      <c r="C29" s="15">
        <f t="shared" ref="C29:L29" si="2">SUM(C25:C28)</f>
        <v>16.170000000000002</v>
      </c>
      <c r="D29" s="15">
        <f t="shared" si="2"/>
        <v>10.75</v>
      </c>
      <c r="E29" s="15">
        <f t="shared" si="2"/>
        <v>80.39</v>
      </c>
      <c r="F29" s="15">
        <f t="shared" si="2"/>
        <v>0.22500000000000003</v>
      </c>
      <c r="G29" s="15">
        <f t="shared" si="2"/>
        <v>0.37</v>
      </c>
      <c r="H29" s="15">
        <f t="shared" si="2"/>
        <v>15.97</v>
      </c>
      <c r="I29" s="15">
        <f t="shared" si="2"/>
        <v>249.91</v>
      </c>
      <c r="J29" s="15">
        <f t="shared" si="2"/>
        <v>46.620000000000005</v>
      </c>
      <c r="K29" s="15">
        <f t="shared" si="2"/>
        <v>4.47</v>
      </c>
      <c r="L29" s="15">
        <f t="shared" si="2"/>
        <v>489.47</v>
      </c>
      <c r="M29" s="1"/>
      <c r="N29" s="15"/>
    </row>
    <row r="30" spans="1:14" ht="26.25" thickBot="1" x14ac:dyDescent="0.3">
      <c r="A30" s="7" t="s">
        <v>103</v>
      </c>
      <c r="B30" s="1">
        <v>400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6.5" thickBot="1" x14ac:dyDescent="0.3">
      <c r="A31" s="10" t="s">
        <v>30</v>
      </c>
      <c r="B31" s="11"/>
      <c r="C31" s="17">
        <f t="shared" ref="C31:K31" si="3">SUMIF($A:$A,"Итого",C:C)</f>
        <v>67.550000000000011</v>
      </c>
      <c r="D31" s="17">
        <f t="shared" si="3"/>
        <v>69.69</v>
      </c>
      <c r="E31" s="17">
        <f t="shared" si="3"/>
        <v>304.27</v>
      </c>
      <c r="F31" s="17">
        <f t="shared" si="3"/>
        <v>0.63300000000000001</v>
      </c>
      <c r="G31" s="17">
        <f t="shared" si="3"/>
        <v>1.069</v>
      </c>
      <c r="H31" s="17">
        <f t="shared" si="3"/>
        <v>44.04</v>
      </c>
      <c r="I31" s="17">
        <f t="shared" si="3"/>
        <v>948.42</v>
      </c>
      <c r="J31" s="17">
        <f t="shared" si="3"/>
        <v>195.245</v>
      </c>
      <c r="K31" s="17">
        <f t="shared" si="3"/>
        <v>9.86</v>
      </c>
      <c r="L31" s="17">
        <f>L11+L14+L23+L29</f>
        <v>2106.2799999999997</v>
      </c>
      <c r="M31" s="11"/>
      <c r="N31" s="17"/>
    </row>
  </sheetData>
  <mergeCells count="8">
    <mergeCell ref="N2:N3"/>
    <mergeCell ref="M2:M3"/>
    <mergeCell ref="A2:A3"/>
    <mergeCell ref="B2:B3"/>
    <mergeCell ref="C2:E2"/>
    <mergeCell ref="F2:H2"/>
    <mergeCell ref="I2:K2"/>
    <mergeCell ref="L2:L3"/>
  </mergeCells>
  <pageMargins left="0.25" right="0.25" top="0.75" bottom="0.75" header="0.3" footer="0.3"/>
  <pageSetup paperSize="9" scale="83" fitToHeight="0" orientation="landscape" cellComments="atEnd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Q30"/>
  <sheetViews>
    <sheetView topLeftCell="A19" zoomScale="110" zoomScaleNormal="110" workbookViewId="0">
      <selection activeCell="K13" sqref="K13"/>
    </sheetView>
  </sheetViews>
  <sheetFormatPr defaultRowHeight="15" x14ac:dyDescent="0.25"/>
  <cols>
    <col min="1" max="1" width="25.7109375" customWidth="1"/>
    <col min="2" max="2" width="9.7109375" customWidth="1"/>
    <col min="3" max="11" width="8.7109375" customWidth="1"/>
    <col min="12" max="12" width="10.7109375" customWidth="1"/>
    <col min="13" max="13" width="12.85546875" customWidth="1"/>
    <col min="14" max="14" width="24.28515625" customWidth="1"/>
  </cols>
  <sheetData>
    <row r="1" spans="1:17" s="34" customFormat="1" ht="24" customHeight="1" thickBot="1" x14ac:dyDescent="0.3">
      <c r="A1" s="72" t="s">
        <v>66</v>
      </c>
    </row>
    <row r="2" spans="1:17" ht="4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148</v>
      </c>
      <c r="G2" s="171"/>
      <c r="H2" s="171"/>
      <c r="I2" s="170" t="s">
        <v>7</v>
      </c>
      <c r="J2" s="171"/>
      <c r="K2" s="172"/>
      <c r="L2" s="168" t="s">
        <v>8</v>
      </c>
      <c r="M2" s="168" t="s">
        <v>162</v>
      </c>
      <c r="N2" s="166" t="s">
        <v>171</v>
      </c>
    </row>
    <row r="3" spans="1:17" ht="16.5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69"/>
      <c r="N3" s="167"/>
    </row>
    <row r="4" spans="1:17" ht="15.75" thickBot="1" x14ac:dyDescent="0.3">
      <c r="A4" s="3" t="s">
        <v>23</v>
      </c>
      <c r="B4" s="5"/>
      <c r="C4" s="6"/>
      <c r="D4" s="6"/>
      <c r="E4" s="6"/>
      <c r="F4" s="6"/>
      <c r="G4" s="6"/>
      <c r="H4" s="6"/>
      <c r="I4" s="6"/>
      <c r="J4" s="6"/>
      <c r="K4" s="6"/>
      <c r="L4" s="5"/>
      <c r="M4" s="5"/>
      <c r="N4" s="5"/>
    </row>
    <row r="5" spans="1:17" ht="26.25" thickBot="1" x14ac:dyDescent="0.3">
      <c r="A5" s="12" t="s">
        <v>33</v>
      </c>
      <c r="B5" s="1">
        <v>200</v>
      </c>
      <c r="C5" s="1">
        <v>7.78</v>
      </c>
      <c r="D5" s="1">
        <v>7.86</v>
      </c>
      <c r="E5" s="1">
        <v>45.88</v>
      </c>
      <c r="F5" s="1" t="s">
        <v>173</v>
      </c>
      <c r="G5" s="1">
        <v>0.16</v>
      </c>
      <c r="H5" s="1">
        <v>0.66</v>
      </c>
      <c r="I5" s="1">
        <v>144.36000000000001</v>
      </c>
      <c r="J5" s="1">
        <v>47.46</v>
      </c>
      <c r="K5" s="1">
        <v>1.04</v>
      </c>
      <c r="L5" s="1">
        <v>285.26</v>
      </c>
      <c r="M5" s="1">
        <v>120211</v>
      </c>
      <c r="N5" s="123" t="s">
        <v>161</v>
      </c>
    </row>
    <row r="6" spans="1:17" s="34" customFormat="1" ht="26.25" thickBot="1" x14ac:dyDescent="0.3">
      <c r="A6" s="12" t="s">
        <v>184</v>
      </c>
      <c r="B6" s="1">
        <v>60</v>
      </c>
      <c r="C6" s="1">
        <v>7.41</v>
      </c>
      <c r="D6" s="1">
        <v>12.57</v>
      </c>
      <c r="E6" s="1">
        <v>15.48</v>
      </c>
      <c r="F6" s="1">
        <v>8.4000000000000005E-2</v>
      </c>
      <c r="G6" s="1">
        <v>0.06</v>
      </c>
      <c r="H6" s="1">
        <v>0</v>
      </c>
      <c r="I6" s="1">
        <v>16.05</v>
      </c>
      <c r="J6" s="1">
        <v>10.23</v>
      </c>
      <c r="K6" s="1">
        <v>1.26</v>
      </c>
      <c r="L6" s="1">
        <v>204.6</v>
      </c>
      <c r="M6" s="1">
        <v>100103</v>
      </c>
      <c r="N6" s="123" t="s">
        <v>161</v>
      </c>
    </row>
    <row r="7" spans="1:17" ht="23.25" thickBot="1" x14ac:dyDescent="0.3">
      <c r="A7" s="7" t="s">
        <v>118</v>
      </c>
      <c r="B7" s="52">
        <v>200</v>
      </c>
      <c r="C7" s="52">
        <v>0</v>
      </c>
      <c r="D7" s="52">
        <v>0</v>
      </c>
      <c r="E7" s="52">
        <v>15.98</v>
      </c>
      <c r="F7" s="52">
        <v>0</v>
      </c>
      <c r="G7" s="52">
        <v>0</v>
      </c>
      <c r="H7" s="52">
        <v>0</v>
      </c>
      <c r="I7" s="52">
        <v>3.94</v>
      </c>
      <c r="J7" s="52">
        <v>0</v>
      </c>
      <c r="K7" s="52">
        <v>0.04</v>
      </c>
      <c r="L7" s="52">
        <v>63.84</v>
      </c>
      <c r="M7" s="52">
        <v>160106</v>
      </c>
      <c r="N7" s="123" t="s">
        <v>161</v>
      </c>
    </row>
    <row r="8" spans="1:17" ht="39" thickBot="1" x14ac:dyDescent="0.3">
      <c r="A8" s="12" t="s">
        <v>121</v>
      </c>
      <c r="B8" s="52">
        <v>10</v>
      </c>
      <c r="C8" s="52">
        <v>0.08</v>
      </c>
      <c r="D8" s="52">
        <v>8.25</v>
      </c>
      <c r="E8" s="52">
        <v>0.08</v>
      </c>
      <c r="F8" s="52">
        <v>0</v>
      </c>
      <c r="G8" s="52">
        <v>0.01</v>
      </c>
      <c r="H8" s="52">
        <v>0</v>
      </c>
      <c r="I8" s="52">
        <v>1.2</v>
      </c>
      <c r="J8" s="52">
        <v>0</v>
      </c>
      <c r="K8" s="52">
        <v>0.02</v>
      </c>
      <c r="L8" s="52">
        <v>74.8</v>
      </c>
      <c r="M8" s="52">
        <v>140113</v>
      </c>
      <c r="N8" s="123" t="s">
        <v>161</v>
      </c>
    </row>
    <row r="9" spans="1:17" ht="23.25" thickBot="1" x14ac:dyDescent="0.3">
      <c r="A9" s="7" t="s">
        <v>24</v>
      </c>
      <c r="B9" s="52">
        <v>40</v>
      </c>
      <c r="C9" s="52">
        <v>3</v>
      </c>
      <c r="D9" s="52">
        <v>1.1599999999999999</v>
      </c>
      <c r="E9" s="108">
        <v>20.56</v>
      </c>
      <c r="F9" s="52">
        <v>4.3999999999999997E-2</v>
      </c>
      <c r="G9" s="52">
        <v>1.2E-2</v>
      </c>
      <c r="H9" s="108">
        <v>0</v>
      </c>
      <c r="I9" s="52">
        <v>9.4</v>
      </c>
      <c r="J9" s="52">
        <v>5.2</v>
      </c>
      <c r="K9" s="52">
        <v>0.48</v>
      </c>
      <c r="L9" s="52">
        <v>104.8</v>
      </c>
      <c r="M9" s="52">
        <v>200102</v>
      </c>
      <c r="N9" s="123" t="s">
        <v>161</v>
      </c>
    </row>
    <row r="10" spans="1:17" ht="15.75" thickBot="1" x14ac:dyDescent="0.3">
      <c r="A10" s="8" t="s">
        <v>25</v>
      </c>
      <c r="B10" s="15">
        <v>510</v>
      </c>
      <c r="C10" s="15">
        <f t="shared" ref="C10:K10" si="0">SUM(C5:C9)</f>
        <v>18.270000000000003</v>
      </c>
      <c r="D10" s="15">
        <f t="shared" si="0"/>
        <v>29.84</v>
      </c>
      <c r="E10" s="15">
        <f t="shared" si="0"/>
        <v>97.98</v>
      </c>
      <c r="F10" s="15">
        <f t="shared" si="0"/>
        <v>0.128</v>
      </c>
      <c r="G10" s="15">
        <f t="shared" si="0"/>
        <v>0.24200000000000002</v>
      </c>
      <c r="H10" s="15">
        <f t="shared" si="0"/>
        <v>0.66</v>
      </c>
      <c r="I10" s="15">
        <f t="shared" si="0"/>
        <v>174.95000000000002</v>
      </c>
      <c r="J10" s="15">
        <f t="shared" si="0"/>
        <v>62.89</v>
      </c>
      <c r="K10" s="15">
        <f t="shared" si="0"/>
        <v>2.84</v>
      </c>
      <c r="L10" s="15">
        <f>L5+L6+L7+L8+L9</f>
        <v>733.3</v>
      </c>
      <c r="M10" s="1"/>
      <c r="N10" s="15"/>
    </row>
    <row r="11" spans="1:17" ht="15.75" thickBot="1" x14ac:dyDescent="0.3">
      <c r="A11" s="3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7" ht="39" thickBot="1" x14ac:dyDescent="0.3">
      <c r="A12" s="7" t="s">
        <v>120</v>
      </c>
      <c r="B12" s="52">
        <v>200</v>
      </c>
      <c r="C12" s="52">
        <v>2</v>
      </c>
      <c r="D12" s="52">
        <v>0.2</v>
      </c>
      <c r="E12" s="52">
        <v>20.2</v>
      </c>
      <c r="F12" s="52">
        <v>0.02</v>
      </c>
      <c r="G12" s="52">
        <v>0</v>
      </c>
      <c r="H12" s="52">
        <v>4</v>
      </c>
      <c r="I12" s="52">
        <v>14</v>
      </c>
      <c r="J12" s="52">
        <v>8</v>
      </c>
      <c r="K12" s="52">
        <v>2.8</v>
      </c>
      <c r="L12" s="52">
        <v>92</v>
      </c>
      <c r="M12" s="52">
        <v>160223</v>
      </c>
      <c r="N12" s="123" t="s">
        <v>161</v>
      </c>
    </row>
    <row r="13" spans="1:17" ht="15.75" thickBot="1" x14ac:dyDescent="0.3">
      <c r="A13" s="8" t="s">
        <v>25</v>
      </c>
      <c r="B13" s="1">
        <v>200</v>
      </c>
      <c r="C13" s="52">
        <v>2</v>
      </c>
      <c r="D13" s="52">
        <v>0.2</v>
      </c>
      <c r="E13" s="52">
        <v>20.2</v>
      </c>
      <c r="F13" s="52">
        <v>0.02</v>
      </c>
      <c r="G13" s="52">
        <v>0</v>
      </c>
      <c r="H13" s="52">
        <v>4</v>
      </c>
      <c r="I13" s="52">
        <v>34</v>
      </c>
      <c r="J13" s="52">
        <v>8</v>
      </c>
      <c r="K13" s="52">
        <v>2.8</v>
      </c>
      <c r="L13" s="53">
        <v>92</v>
      </c>
      <c r="M13" s="1"/>
      <c r="N13" s="52"/>
    </row>
    <row r="14" spans="1:17" ht="15.75" thickBot="1" x14ac:dyDescent="0.3">
      <c r="A14" s="3" t="s">
        <v>27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t="s">
        <v>42</v>
      </c>
      <c r="Q14" t="s">
        <v>42</v>
      </c>
    </row>
    <row r="15" spans="1:17" s="34" customFormat="1" ht="26.25" thickBot="1" x14ac:dyDescent="0.3">
      <c r="A15" s="12" t="s">
        <v>34</v>
      </c>
      <c r="B15" s="1">
        <v>25</v>
      </c>
      <c r="C15" s="1">
        <v>3.07</v>
      </c>
      <c r="D15" s="1">
        <v>2.5</v>
      </c>
      <c r="E15" s="1">
        <v>0.55000000000000004</v>
      </c>
      <c r="F15" s="1">
        <v>0</v>
      </c>
      <c r="G15" s="1">
        <v>0</v>
      </c>
      <c r="H15" s="1">
        <v>0.67500000000000004</v>
      </c>
      <c r="I15" s="1">
        <v>0</v>
      </c>
      <c r="J15" s="1">
        <v>0</v>
      </c>
      <c r="K15" s="1">
        <v>0</v>
      </c>
      <c r="L15" s="1">
        <v>37.130000000000003</v>
      </c>
      <c r="M15" s="1" t="s">
        <v>201</v>
      </c>
      <c r="N15" s="154" t="s">
        <v>194</v>
      </c>
    </row>
    <row r="16" spans="1:17" s="34" customFormat="1" ht="26.25" thickBot="1" x14ac:dyDescent="0.3">
      <c r="A16" s="12" t="s">
        <v>107</v>
      </c>
      <c r="B16" s="1">
        <v>250</v>
      </c>
      <c r="C16" s="1">
        <v>6.36</v>
      </c>
      <c r="D16" s="1">
        <v>8.9</v>
      </c>
      <c r="E16" s="1">
        <v>11.81</v>
      </c>
      <c r="F16" s="1">
        <v>0</v>
      </c>
      <c r="G16" s="1">
        <v>0</v>
      </c>
      <c r="H16" s="1">
        <v>13.722</v>
      </c>
      <c r="I16" s="1">
        <v>32.29</v>
      </c>
      <c r="J16" s="1">
        <v>24.08</v>
      </c>
      <c r="K16" s="1">
        <v>1.38</v>
      </c>
      <c r="L16" s="1">
        <v>158.34</v>
      </c>
      <c r="M16" s="1">
        <v>96</v>
      </c>
      <c r="N16" s="125" t="s">
        <v>160</v>
      </c>
    </row>
    <row r="17" spans="1:14" s="34" customFormat="1" ht="26.25" thickBot="1" x14ac:dyDescent="0.3">
      <c r="A17" s="12" t="s">
        <v>100</v>
      </c>
      <c r="B17" s="1">
        <v>250</v>
      </c>
      <c r="C17" s="1">
        <v>24.45</v>
      </c>
      <c r="D17" s="1">
        <v>23.55</v>
      </c>
      <c r="E17" s="1">
        <v>44.22</v>
      </c>
      <c r="F17" s="1">
        <v>0.35</v>
      </c>
      <c r="G17" s="1">
        <v>0.35</v>
      </c>
      <c r="H17" s="1">
        <v>25</v>
      </c>
      <c r="I17" s="1">
        <v>60.5</v>
      </c>
      <c r="J17" s="1">
        <v>77.8</v>
      </c>
      <c r="K17" s="1">
        <v>5.0250000000000004</v>
      </c>
      <c r="L17" s="1">
        <v>487.22500000000002</v>
      </c>
      <c r="M17" s="1">
        <v>120534</v>
      </c>
      <c r="N17" s="123" t="s">
        <v>161</v>
      </c>
    </row>
    <row r="18" spans="1:14" s="34" customFormat="1" ht="23.25" thickBot="1" x14ac:dyDescent="0.3">
      <c r="A18" s="12" t="s">
        <v>39</v>
      </c>
      <c r="B18" s="1">
        <v>30</v>
      </c>
      <c r="C18" s="1">
        <v>0.52500000000000002</v>
      </c>
      <c r="D18" s="1">
        <v>1.5</v>
      </c>
      <c r="E18" s="1">
        <v>2.1</v>
      </c>
      <c r="F18" s="1">
        <v>0</v>
      </c>
      <c r="G18" s="1">
        <v>0</v>
      </c>
      <c r="H18" s="1">
        <v>0.40500000000000003</v>
      </c>
      <c r="I18" s="1">
        <v>8.76</v>
      </c>
      <c r="J18" s="1">
        <v>2.92</v>
      </c>
      <c r="K18" s="1">
        <v>0.12</v>
      </c>
      <c r="L18" s="1">
        <v>24.03</v>
      </c>
      <c r="M18" s="1">
        <v>355</v>
      </c>
      <c r="N18" s="125" t="s">
        <v>160</v>
      </c>
    </row>
    <row r="19" spans="1:14" s="34" customFormat="1" ht="39" thickBot="1" x14ac:dyDescent="0.3">
      <c r="A19" s="12" t="s">
        <v>202</v>
      </c>
      <c r="B19" s="1">
        <v>200</v>
      </c>
      <c r="C19" s="1">
        <v>0.12</v>
      </c>
      <c r="D19" s="1">
        <v>0.02</v>
      </c>
      <c r="E19" s="1">
        <v>12.4</v>
      </c>
      <c r="F19" s="1">
        <v>0</v>
      </c>
      <c r="G19" s="1">
        <v>0</v>
      </c>
      <c r="H19" s="1">
        <v>5.6</v>
      </c>
      <c r="I19" s="1">
        <v>5.96</v>
      </c>
      <c r="J19" s="1">
        <v>1.68</v>
      </c>
      <c r="K19" s="1">
        <v>0.12</v>
      </c>
      <c r="L19" s="1">
        <v>50.26</v>
      </c>
      <c r="M19" s="141">
        <v>160213</v>
      </c>
      <c r="N19" s="123" t="s">
        <v>161</v>
      </c>
    </row>
    <row r="20" spans="1:14" ht="23.25" thickBot="1" x14ac:dyDescent="0.3">
      <c r="A20" s="7" t="s">
        <v>24</v>
      </c>
      <c r="B20" s="52">
        <v>20</v>
      </c>
      <c r="C20" s="52">
        <v>1.5</v>
      </c>
      <c r="D20" s="52">
        <v>0.57999999999999996</v>
      </c>
      <c r="E20" s="52">
        <v>10.28</v>
      </c>
      <c r="F20" s="52">
        <v>2.1999999999999999E-2</v>
      </c>
      <c r="G20" s="52">
        <v>6.0000000000000001E-3</v>
      </c>
      <c r="H20" s="52">
        <v>0</v>
      </c>
      <c r="I20" s="52">
        <v>4.7</v>
      </c>
      <c r="J20" s="52">
        <v>2.6</v>
      </c>
      <c r="K20" s="52">
        <v>0.24</v>
      </c>
      <c r="L20" s="52">
        <v>52.4</v>
      </c>
      <c r="M20" s="52">
        <v>200102</v>
      </c>
      <c r="N20" s="123" t="s">
        <v>161</v>
      </c>
    </row>
    <row r="21" spans="1:14" ht="23.25" thickBot="1" x14ac:dyDescent="0.3">
      <c r="A21" s="7" t="s">
        <v>28</v>
      </c>
      <c r="B21" s="52">
        <v>20</v>
      </c>
      <c r="C21" s="52">
        <v>1.1200000000000001</v>
      </c>
      <c r="D21" s="52">
        <v>0.22</v>
      </c>
      <c r="E21" s="52">
        <v>9.8800000000000008</v>
      </c>
      <c r="F21" s="52">
        <v>2.1999999999999999E-2</v>
      </c>
      <c r="G21" s="52">
        <v>6.0000000000000001E-3</v>
      </c>
      <c r="H21" s="52">
        <v>0</v>
      </c>
      <c r="I21" s="52">
        <v>50</v>
      </c>
      <c r="J21" s="52">
        <v>5</v>
      </c>
      <c r="K21" s="52">
        <v>0.62</v>
      </c>
      <c r="L21" s="52">
        <v>46.4</v>
      </c>
      <c r="M21" s="52">
        <v>200103</v>
      </c>
      <c r="N21" s="123" t="s">
        <v>161</v>
      </c>
    </row>
    <row r="22" spans="1:14" ht="15.75" thickBot="1" x14ac:dyDescent="0.3">
      <c r="A22" s="8" t="s">
        <v>25</v>
      </c>
      <c r="B22" s="15">
        <v>795</v>
      </c>
      <c r="C22" s="15">
        <f t="shared" ref="C22:L22" si="1">C15+C16+C17+C18+C19+C20+C21</f>
        <v>37.144999999999989</v>
      </c>
      <c r="D22" s="15">
        <f t="shared" si="1"/>
        <v>37.270000000000003</v>
      </c>
      <c r="E22" s="15">
        <f t="shared" si="1"/>
        <v>91.24</v>
      </c>
      <c r="F22" s="15">
        <f t="shared" si="1"/>
        <v>0.39400000000000002</v>
      </c>
      <c r="G22" s="15">
        <f t="shared" si="1"/>
        <v>0.36199999999999999</v>
      </c>
      <c r="H22" s="15">
        <f t="shared" si="1"/>
        <v>45.402000000000001</v>
      </c>
      <c r="I22" s="15">
        <f t="shared" si="1"/>
        <v>162.20999999999998</v>
      </c>
      <c r="J22" s="15">
        <f t="shared" si="1"/>
        <v>114.08</v>
      </c>
      <c r="K22" s="15">
        <f t="shared" si="1"/>
        <v>7.5050000000000008</v>
      </c>
      <c r="L22" s="15">
        <f t="shared" si="1"/>
        <v>855.78499999999997</v>
      </c>
      <c r="M22" s="1"/>
      <c r="N22" s="15"/>
    </row>
    <row r="23" spans="1:14" ht="15.75" thickBot="1" x14ac:dyDescent="0.3">
      <c r="A23" s="9" t="s">
        <v>29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65"/>
    </row>
    <row r="24" spans="1:14" ht="26.25" thickBot="1" x14ac:dyDescent="0.3">
      <c r="A24" s="13" t="s">
        <v>35</v>
      </c>
      <c r="B24" s="1">
        <v>100</v>
      </c>
      <c r="C24" s="1">
        <v>5.46</v>
      </c>
      <c r="D24" s="1">
        <v>4.17</v>
      </c>
      <c r="E24" s="1">
        <v>4.4800000000000004</v>
      </c>
      <c r="F24" s="1">
        <v>0.06</v>
      </c>
      <c r="G24" s="1">
        <v>0.04</v>
      </c>
      <c r="H24" s="1">
        <v>0.05</v>
      </c>
      <c r="I24" s="1">
        <v>29.59</v>
      </c>
      <c r="J24" s="1">
        <v>8.44</v>
      </c>
      <c r="K24" s="1">
        <v>0.69</v>
      </c>
      <c r="L24" s="1">
        <v>157.24</v>
      </c>
      <c r="M24" s="1">
        <v>120213</v>
      </c>
      <c r="N24" s="123" t="s">
        <v>161</v>
      </c>
    </row>
    <row r="25" spans="1:14" s="34" customFormat="1" ht="23.25" thickBot="1" x14ac:dyDescent="0.3">
      <c r="A25" s="7" t="s">
        <v>24</v>
      </c>
      <c r="B25" s="52">
        <v>20</v>
      </c>
      <c r="C25" s="52">
        <v>1.5</v>
      </c>
      <c r="D25" s="52">
        <v>0.57999999999999996</v>
      </c>
      <c r="E25" s="52">
        <v>10.28</v>
      </c>
      <c r="F25" s="52">
        <v>2.1999999999999999E-2</v>
      </c>
      <c r="G25" s="52">
        <v>6.0000000000000001E-3</v>
      </c>
      <c r="H25" s="52">
        <v>0</v>
      </c>
      <c r="I25" s="52">
        <v>4.7</v>
      </c>
      <c r="J25" s="52">
        <v>2.6</v>
      </c>
      <c r="K25" s="52">
        <v>0.24</v>
      </c>
      <c r="L25" s="52">
        <v>52.4</v>
      </c>
      <c r="M25" s="52">
        <v>200102</v>
      </c>
      <c r="N25" s="123" t="s">
        <v>161</v>
      </c>
    </row>
    <row r="26" spans="1:14" ht="39" thickBot="1" x14ac:dyDescent="0.3">
      <c r="A26" s="7" t="s">
        <v>119</v>
      </c>
      <c r="B26" s="52">
        <v>200</v>
      </c>
      <c r="C26" s="52">
        <v>0.04</v>
      </c>
      <c r="D26" s="52">
        <v>0</v>
      </c>
      <c r="E26" s="52">
        <v>16.100000000000001</v>
      </c>
      <c r="F26" s="52">
        <v>0</v>
      </c>
      <c r="G26" s="52">
        <v>0</v>
      </c>
      <c r="H26" s="52">
        <v>1.6</v>
      </c>
      <c r="I26" s="60">
        <v>5.54</v>
      </c>
      <c r="J26" s="60">
        <v>0.48</v>
      </c>
      <c r="K26" s="52">
        <v>0.08</v>
      </c>
      <c r="L26" s="52">
        <v>65.2</v>
      </c>
      <c r="M26" s="52">
        <v>160106</v>
      </c>
      <c r="N26" s="123" t="s">
        <v>161</v>
      </c>
    </row>
    <row r="27" spans="1:14" s="26" customFormat="1" ht="26.25" thickBot="1" x14ac:dyDescent="0.3">
      <c r="A27" s="12" t="s">
        <v>89</v>
      </c>
      <c r="B27" s="52">
        <v>150</v>
      </c>
      <c r="C27" s="52">
        <v>1.2</v>
      </c>
      <c r="D27" s="52">
        <v>0.3</v>
      </c>
      <c r="E27" s="52">
        <v>11.25</v>
      </c>
      <c r="F27" s="52">
        <v>0.09</v>
      </c>
      <c r="G27" s="52">
        <v>4.4999999999999998E-2</v>
      </c>
      <c r="H27" s="52">
        <v>57</v>
      </c>
      <c r="I27" s="52">
        <v>52.5</v>
      </c>
      <c r="J27" s="52">
        <v>16.5</v>
      </c>
      <c r="K27" s="52">
        <v>0</v>
      </c>
      <c r="L27" s="52">
        <v>57</v>
      </c>
      <c r="M27" s="52">
        <v>210106</v>
      </c>
      <c r="N27" s="123" t="s">
        <v>161</v>
      </c>
    </row>
    <row r="28" spans="1:14" ht="15.75" thickBot="1" x14ac:dyDescent="0.3">
      <c r="A28" s="25" t="s">
        <v>25</v>
      </c>
      <c r="B28" s="15">
        <v>470</v>
      </c>
      <c r="C28" s="15">
        <f t="shared" ref="C28:K28" si="2">SUM(C24:C27)</f>
        <v>8.1999999999999993</v>
      </c>
      <c r="D28" s="15">
        <f t="shared" si="2"/>
        <v>5.05</v>
      </c>
      <c r="E28" s="15">
        <f t="shared" si="2"/>
        <v>42.11</v>
      </c>
      <c r="F28" s="15">
        <f t="shared" si="2"/>
        <v>0.17199999999999999</v>
      </c>
      <c r="G28" s="15">
        <f t="shared" si="2"/>
        <v>9.0999999999999998E-2</v>
      </c>
      <c r="H28" s="15">
        <f t="shared" si="2"/>
        <v>58.65</v>
      </c>
      <c r="I28" s="15">
        <f t="shared" si="2"/>
        <v>92.33</v>
      </c>
      <c r="J28" s="15">
        <f t="shared" si="2"/>
        <v>28.02</v>
      </c>
      <c r="K28" s="15">
        <f t="shared" si="2"/>
        <v>1.01</v>
      </c>
      <c r="L28" s="15">
        <f>SUM(L24:L27)</f>
        <v>331.84000000000003</v>
      </c>
      <c r="M28" s="15"/>
      <c r="N28" s="15"/>
    </row>
    <row r="29" spans="1:14" ht="26.25" thickBot="1" x14ac:dyDescent="0.3">
      <c r="A29" s="7" t="s">
        <v>85</v>
      </c>
      <c r="B29" s="1">
        <v>400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6.5" thickBot="1" x14ac:dyDescent="0.3">
      <c r="A30" s="10" t="s">
        <v>30</v>
      </c>
      <c r="B30" s="11"/>
      <c r="C30" s="17">
        <f t="shared" ref="C30:K30" si="3">SUMIF($A:$A,"Итого",C:C)</f>
        <v>65.614999999999995</v>
      </c>
      <c r="D30" s="17">
        <f t="shared" si="3"/>
        <v>72.36</v>
      </c>
      <c r="E30" s="17">
        <f t="shared" si="3"/>
        <v>251.53000000000003</v>
      </c>
      <c r="F30" s="17">
        <f t="shared" si="3"/>
        <v>0.71399999999999997</v>
      </c>
      <c r="G30" s="17">
        <f t="shared" si="3"/>
        <v>0.69499999999999995</v>
      </c>
      <c r="H30" s="17">
        <f t="shared" si="3"/>
        <v>108.71199999999999</v>
      </c>
      <c r="I30" s="17">
        <f t="shared" si="3"/>
        <v>463.48999999999995</v>
      </c>
      <c r="J30" s="17">
        <f t="shared" si="3"/>
        <v>212.99</v>
      </c>
      <c r="K30" s="17">
        <f t="shared" si="3"/>
        <v>14.154999999999999</v>
      </c>
      <c r="L30" s="17">
        <f>L5+L6+L7+L8+L9+L12+L15+L16+L17+L18+L19+L20+L21+L24+L25+L26+L27</f>
        <v>2012.9250000000002</v>
      </c>
      <c r="M30" s="11"/>
      <c r="N30" s="17"/>
    </row>
  </sheetData>
  <mergeCells count="8">
    <mergeCell ref="N2:N3"/>
    <mergeCell ref="M2:M3"/>
    <mergeCell ref="A2:A3"/>
    <mergeCell ref="B2:B3"/>
    <mergeCell ref="C2:E2"/>
    <mergeCell ref="F2:H2"/>
    <mergeCell ref="I2:K2"/>
    <mergeCell ref="L2:L3"/>
  </mergeCells>
  <pageMargins left="0.25" right="0.25" top="0.75" bottom="0.75" header="0.3" footer="0.3"/>
  <pageSetup paperSize="9" scale="69" fitToHeight="0" orientation="landscape" cellComments="atEnd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workbookViewId="0">
      <selection activeCell="E43" sqref="E43"/>
    </sheetView>
  </sheetViews>
  <sheetFormatPr defaultRowHeight="15" x14ac:dyDescent="0.25"/>
  <cols>
    <col min="1" max="1" width="20.42578125" customWidth="1"/>
    <col min="3" max="3" width="9.5703125" bestFit="1" customWidth="1"/>
  </cols>
  <sheetData>
    <row r="1" spans="1:17" s="34" customFormat="1" ht="15.75" thickBot="1" x14ac:dyDescent="0.3">
      <c r="A1" s="34" t="s">
        <v>45</v>
      </c>
      <c r="B1" s="44" t="s">
        <v>30</v>
      </c>
    </row>
    <row r="2" spans="1:17" s="34" customFormat="1" ht="15.75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0" t="s">
        <v>38</v>
      </c>
      <c r="G2" s="171"/>
      <c r="H2" s="171"/>
      <c r="I2" s="171"/>
      <c r="J2" s="171"/>
      <c r="K2" s="172"/>
      <c r="L2" s="170" t="s">
        <v>7</v>
      </c>
      <c r="M2" s="171"/>
      <c r="N2" s="171"/>
      <c r="O2" s="172"/>
      <c r="P2" s="168" t="s">
        <v>8</v>
      </c>
      <c r="Q2" s="168" t="s">
        <v>9</v>
      </c>
    </row>
    <row r="3" spans="1:17" s="34" customFormat="1" ht="15.75" thickBot="1" x14ac:dyDescent="0.3">
      <c r="A3" s="169"/>
      <c r="B3" s="169"/>
      <c r="C3" s="83" t="s">
        <v>10</v>
      </c>
      <c r="D3" s="83" t="s">
        <v>11</v>
      </c>
      <c r="E3" s="83" t="s">
        <v>12</v>
      </c>
      <c r="F3" s="83" t="s">
        <v>13</v>
      </c>
      <c r="G3" s="83" t="s">
        <v>14</v>
      </c>
      <c r="H3" s="83" t="s">
        <v>15</v>
      </c>
      <c r="I3" s="83" t="s">
        <v>16</v>
      </c>
      <c r="J3" s="83" t="s">
        <v>17</v>
      </c>
      <c r="K3" s="83" t="s">
        <v>18</v>
      </c>
      <c r="L3" s="83" t="s">
        <v>19</v>
      </c>
      <c r="M3" s="83" t="s">
        <v>20</v>
      </c>
      <c r="N3" s="83" t="s">
        <v>21</v>
      </c>
      <c r="O3" s="83" t="s">
        <v>22</v>
      </c>
      <c r="P3" s="169"/>
      <c r="Q3" s="169"/>
    </row>
    <row r="4" spans="1:17" s="34" customFormat="1" ht="15.75" x14ac:dyDescent="0.25">
      <c r="A4" s="87" t="s">
        <v>67</v>
      </c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</row>
    <row r="5" spans="1:17" ht="15.75" x14ac:dyDescent="0.25">
      <c r="A5" s="79" t="s">
        <v>68</v>
      </c>
      <c r="B5" s="74"/>
      <c r="C5" s="75"/>
      <c r="D5" s="99"/>
      <c r="E5" s="75"/>
      <c r="F5" s="75"/>
      <c r="G5" s="75"/>
      <c r="H5" s="75"/>
      <c r="I5" s="76"/>
      <c r="J5" s="76"/>
      <c r="K5" s="76"/>
      <c r="L5" s="76"/>
      <c r="M5" s="76"/>
      <c r="N5" s="75"/>
      <c r="O5" s="75"/>
      <c r="P5" s="75"/>
      <c r="Q5" s="80"/>
    </row>
    <row r="6" spans="1:17" ht="15.75" x14ac:dyDescent="0.25">
      <c r="A6" s="81" t="s">
        <v>26</v>
      </c>
      <c r="B6" s="73"/>
      <c r="C6" s="86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82"/>
    </row>
    <row r="7" spans="1:17" ht="15.75" x14ac:dyDescent="0.25">
      <c r="A7" s="81" t="s">
        <v>27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82"/>
    </row>
    <row r="8" spans="1:17" ht="15.75" x14ac:dyDescent="0.25">
      <c r="A8" s="81" t="s">
        <v>29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82"/>
    </row>
    <row r="9" spans="1:17" ht="16.5" thickBot="1" x14ac:dyDescent="0.3">
      <c r="A9" s="91" t="s">
        <v>25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3"/>
    </row>
    <row r="10" spans="1:17" ht="15.75" x14ac:dyDescent="0.25">
      <c r="A10" s="87" t="s">
        <v>69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5"/>
    </row>
    <row r="11" spans="1:17" ht="15.75" x14ac:dyDescent="0.25">
      <c r="A11" s="79" t="s">
        <v>68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82"/>
    </row>
    <row r="12" spans="1:17" ht="15.75" x14ac:dyDescent="0.25">
      <c r="A12" s="81" t="s">
        <v>26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82"/>
    </row>
    <row r="13" spans="1:17" ht="15.75" x14ac:dyDescent="0.25">
      <c r="A13" s="81" t="s">
        <v>27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82"/>
    </row>
    <row r="14" spans="1:17" ht="15.75" x14ac:dyDescent="0.25">
      <c r="A14" s="81" t="s">
        <v>29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82"/>
    </row>
    <row r="15" spans="1:17" ht="16.5" thickBot="1" x14ac:dyDescent="0.3">
      <c r="A15" s="91" t="s">
        <v>25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</row>
    <row r="16" spans="1:17" ht="15.75" x14ac:dyDescent="0.25">
      <c r="A16" s="87" t="s">
        <v>70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5"/>
    </row>
    <row r="17" spans="1:17" ht="15.75" x14ac:dyDescent="0.25">
      <c r="A17" s="79" t="s">
        <v>68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82"/>
    </row>
    <row r="18" spans="1:17" ht="15.75" x14ac:dyDescent="0.25">
      <c r="A18" s="81" t="s">
        <v>26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82"/>
    </row>
    <row r="19" spans="1:17" ht="15.75" x14ac:dyDescent="0.25">
      <c r="A19" s="81" t="s">
        <v>27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82"/>
    </row>
    <row r="20" spans="1:17" ht="15.75" x14ac:dyDescent="0.25">
      <c r="A20" s="81" t="s">
        <v>29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82"/>
    </row>
    <row r="21" spans="1:17" ht="16.5" thickBot="1" x14ac:dyDescent="0.3">
      <c r="A21" s="91" t="s">
        <v>25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ht="15.75" x14ac:dyDescent="0.25">
      <c r="A22" s="87" t="s">
        <v>71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</row>
    <row r="23" spans="1:17" ht="15.75" x14ac:dyDescent="0.25">
      <c r="A23" s="79" t="s">
        <v>68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82"/>
    </row>
    <row r="24" spans="1:17" ht="15.75" x14ac:dyDescent="0.25">
      <c r="A24" s="81" t="s">
        <v>26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82"/>
    </row>
    <row r="25" spans="1:17" ht="15.75" x14ac:dyDescent="0.25">
      <c r="A25" s="81" t="s">
        <v>27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82"/>
    </row>
    <row r="26" spans="1:17" ht="15.75" x14ac:dyDescent="0.25">
      <c r="A26" s="81" t="s">
        <v>29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82"/>
    </row>
    <row r="27" spans="1:17" ht="16.5" thickBot="1" x14ac:dyDescent="0.3">
      <c r="A27" s="91" t="s">
        <v>25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</row>
    <row r="28" spans="1:17" ht="15.75" x14ac:dyDescent="0.25">
      <c r="A28" s="87" t="s">
        <v>72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1:17" ht="15.75" x14ac:dyDescent="0.25">
      <c r="A29" s="79" t="s">
        <v>68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82"/>
    </row>
    <row r="30" spans="1:17" ht="15.75" x14ac:dyDescent="0.25">
      <c r="A30" s="81" t="s">
        <v>26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82"/>
    </row>
    <row r="31" spans="1:17" ht="15.75" x14ac:dyDescent="0.25">
      <c r="A31" s="81" t="s">
        <v>27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82"/>
    </row>
    <row r="32" spans="1:17" ht="15.75" x14ac:dyDescent="0.25">
      <c r="A32" s="81" t="s">
        <v>29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82"/>
    </row>
    <row r="33" spans="1:17" ht="16.5" thickBot="1" x14ac:dyDescent="0.3">
      <c r="A33" s="91" t="s">
        <v>25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3"/>
    </row>
    <row r="34" spans="1:17" ht="15.75" thickBot="1" x14ac:dyDescent="0.3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</row>
    <row r="35" spans="1:17" ht="16.5" thickBot="1" x14ac:dyDescent="0.3">
      <c r="A35" s="51" t="s">
        <v>46</v>
      </c>
      <c r="B35" s="84"/>
      <c r="C35" s="85">
        <f>SUM(SUMIF('День 1'!$A:$A,$B$1,'День 1'!C:C),SUMIF('День 2'!$A:$A,$B$1,'День 2'!C:C),SUMIF('День 3'!$A:$A,$B$1,'День 3'!C:C),SUMIF('День 4'!$A:$A,$B$1,'День 4'!C:C),SUMIF('День 5'!$A:$A,$B$1,'День 5'!C:C),SUMIF('День 6'!$A:$A,$B$1,'День 6'!C:C),SUMIF('День 7'!$A:$A,$B$1,'День 7'!C:C),SUMIF('День 8'!$A:$A,$B$1,'День 8'!C:C),SUMIF('День 9'!$A:$A,$B$1,'День 9'!C:C),SUMIF('День 10'!$A:$A,$B$1,'День 10'!C:C),SUMIF('День 11'!$A:$A,$B$1,'День 11'!C:C),SUMIF('День 12'!$A:$A,$B$1,'День 12'!C:C),SUMIF('День 13'!$A:$A,$B$1,'День 13'!C:C),SUMIF('День 14'!$A:$A,$B$1,'День 14'!C:C),SUMIF('День 15'!$A:$A,$B$1,'День 15'!C:C),SUMIF('День 16'!$A:$A,$B$1,'День 16'!C:C),SUMIF('День 17'!$A:$A,$B$1,'День 17'!C:C),SUMIF('День 18'!$A:$A,$B$1,'День 18'!C:C),SUMIF('День 19'!$A:$A,$B$1,'День 19'!C:C),SUMIF('День 20'!$A:$A,$B$1,'День 20'!C:C))</f>
        <v>180475.22200000001</v>
      </c>
      <c r="D35" s="85">
        <f>SUM(SUMIF('День 1'!$A:$A,$B$1,'День 1'!D:D),SUMIF('День 2'!$A:$A,$B$1,'День 2'!D:D),SUMIF('День 3'!$A:$A,$B$1,'День 3'!D:D),SUMIF('День 4'!$A:$A,$B$1,'День 4'!D:D),SUMIF('День 5'!$A:$A,$B$1,'День 5'!D:D),SUMIF('День 6'!$A:$A,$B$1,'День 6'!D:D),SUMIF('День 7'!$A:$A,$B$1,'День 7'!D:D),SUMIF('День 8'!$A:$A,$B$1,'День 8'!D:D),SUMIF('День 9'!$A:$A,$B$1,'День 9'!D:D),SUMIF('День 10'!$A:$A,$B$1,'День 10'!D:D),SUMIF('День 11'!$A:$A,$B$1,'День 11'!D:D),SUMIF('День 12'!$A:$A,$B$1,'День 12'!D:D),SUMIF('День 13'!$A:$A,$B$1,'День 13'!D:D),SUMIF('День 14'!$A:$A,$B$1,'День 14'!D:D),SUMIF('День 15'!$A:$A,$B$1,'День 15'!D:D),SUMIF('День 16'!$A:$A,$B$1,'День 16'!D:D),SUMIF('День 17'!$A:$A,$B$1,'День 17'!D:D),SUMIF('День 18'!$A:$A,$B$1,'День 18'!D:D),SUMIF('День 19'!$A:$A,$B$1,'День 19'!D:D),SUMIF('День 20'!$A:$A,$B$1,'День 20'!D:D))</f>
        <v>1428.2010000000002</v>
      </c>
      <c r="E35" s="85">
        <f>SUM(SUMIF('День 1'!$A:$A,$B$1,'День 1'!E:E),SUMIF('День 2'!$A:$A,$B$1,'День 2'!E:E),SUMIF('День 3'!$A:$A,$B$1,'День 3'!E:E),SUMIF('День 4'!$A:$A,$B$1,'День 4'!E:E),SUMIF('День 5'!$A:$A,$B$1,'День 5'!E:E),SUMIF('День 6'!$A:$A,$B$1,'День 6'!E:E),SUMIF('День 7'!$A:$A,$B$1,'День 7'!E:E),SUMIF('День 8'!$A:$A,$B$1,'День 8'!E:E),SUMIF('День 9'!$A:$A,$B$1,'День 9'!E:E),SUMIF('День 10'!$A:$A,$B$1,'День 10'!E:E),SUMIF('День 11'!$A:$A,$B$1,'День 11'!E:E),SUMIF('День 12'!$A:$A,$B$1,'День 12'!E:E),SUMIF('День 13'!$A:$A,$B$1,'День 13'!E:E),SUMIF('День 14'!$A:$A,$B$1,'День 14'!E:E),SUMIF('День 15'!$A:$A,$B$1,'День 15'!E:E),SUMIF('День 16'!$A:$A,$B$1,'День 16'!E:E),SUMIF('День 17'!$A:$A,$B$1,'День 17'!E:E),SUMIF('День 18'!$A:$A,$B$1,'День 18'!E:E),SUMIF('День 19'!$A:$A,$B$1,'День 19'!E:E),SUMIF('День 20'!$A:$A,$B$1,'День 20'!E:E))</f>
        <v>14566.764999999999</v>
      </c>
      <c r="F35" s="85" t="e">
        <f>SUM(SUMIF('День 1'!$A:$A,$B$1,'День 1'!#REF!),SUMIF('День 2'!$A:$A,$B$1,'День 2'!#REF!),SUMIF('День 3'!$A:$A,$B$1,'День 3'!#REF!),SUMIF('День 4'!$A:$A,$B$1,'День 4'!#REF!),SUMIF('День 5'!$A:$A,$B$1,'День 5'!#REF!),SUMIF('День 6'!$A:$A,$B$1,'День 6'!#REF!),SUMIF('День 7'!$A:$A,$B$1,'День 7'!#REF!),SUMIF('День 8'!$A:$A,$B$1,'День 8'!#REF!),SUMIF('День 9'!$A:$A,$B$1,'День 9'!#REF!),SUMIF('День 10'!$A:$A,$B$1,'День 10'!#REF!),SUMIF('День 11'!$A:$A,$B$1,'День 11'!#REF!),SUMIF('День 12'!$A:$A,$B$1,'День 12'!#REF!),SUMIF('День 13'!$A:$A,$B$1,'День 13'!#REF!),SUMIF('День 14'!$A:$A,$B$1,'День 14'!#REF!),SUMIF('День 15'!$A:$A,$B$1,'День 15'!#REF!),SUMIF('День 16'!$A:$A,$B$1,'День 16'!#REF!),SUMIF('День 17'!$A:$A,$B$1,'День 17'!#REF!),SUMIF('День 18'!$A:$A,$B$1,'День 18'!#REF!),SUMIF('День 19'!$A:$A,$B$1,'День 19'!#REF!),SUMIF('День 20'!$A:$A,$B$1,'День 20'!#REF!))</f>
        <v>#REF!</v>
      </c>
      <c r="G35" s="85">
        <f>SUM(SUMIF('День 1'!$A:$A,$B$1,'День 1'!F:F),SUMIF('День 2'!$A:$A,$B$1,'День 2'!F:F),SUMIF('День 3'!$A:$A,$B$1,'День 3'!F:F),SUMIF('День 4'!$A:$A,$B$1,'День 4'!F:F),SUMIF('День 5'!$A:$A,$B$1,'День 5'!F:F),SUMIF('День 6'!$A:$A,$B$1,'День 6'!F:F),SUMIF('День 7'!$A:$A,$B$1,'День 7'!F:F),SUMIF('День 8'!$A:$A,$B$1,'День 8'!F:F),SUMIF('День 9'!$A:$A,$B$1,'День 9'!F:F),SUMIF('День 10'!$A:$A,$B$1,'День 10'!F:F),SUMIF('День 11'!$A:$A,$B$1,'День 11'!F:F),SUMIF('День 12'!$A:$A,$B$1,'День 12'!F:F),SUMIF('День 13'!$A:$A,$B$1,'День 13'!F:F),SUMIF('День 14'!$A:$A,$B$1,'День 14'!F:F),SUMIF('День 15'!$A:$A,$B$1,'День 15'!F:F),SUMIF('День 16'!$A:$A,$B$1,'День 16'!F:F),SUMIF('День 17'!$A:$A,$B$1,'День 17'!F:F),SUMIF('День 18'!$A:$A,$B$1,'День 18'!F:F),SUMIF('День 19'!$A:$A,$B$1,'День 19'!F:F),SUMIF('День 20'!$A:$A,$B$1,'День 20'!F:F))</f>
        <v>19.018999999999998</v>
      </c>
      <c r="H35" s="85">
        <f>SUM(SUMIF('День 1'!$A:$A,$B$1,'День 1'!G:G),SUMIF('День 2'!$A:$A,$B$1,'День 2'!G:G),SUMIF('День 3'!$A:$A,$B$1,'День 3'!G:G),SUMIF('День 4'!$A:$A,$B$1,'День 4'!G:G),SUMIF('День 5'!$A:$A,$B$1,'День 5'!G:G),SUMIF('День 6'!$A:$A,$B$1,'День 6'!G:G),SUMIF('День 7'!$A:$A,$B$1,'День 7'!G:G),SUMIF('День 8'!$A:$A,$B$1,'День 8'!G:G),SUMIF('День 9'!$A:$A,$B$1,'День 9'!G:G),SUMIF('День 10'!$A:$A,$B$1,'День 10'!G:G),SUMIF('День 11'!$A:$A,$B$1,'День 11'!G:G),SUMIF('День 12'!$A:$A,$B$1,'День 12'!G:G),SUMIF('День 13'!$A:$A,$B$1,'День 13'!G:G),SUMIF('День 14'!$A:$A,$B$1,'День 14'!G:G),SUMIF('День 15'!$A:$A,$B$1,'День 15'!G:G),SUMIF('День 16'!$A:$A,$B$1,'День 16'!G:G),SUMIF('День 17'!$A:$A,$B$1,'День 17'!G:G),SUMIF('День 18'!$A:$A,$B$1,'День 18'!G:G),SUMIF('День 19'!$A:$A,$B$1,'День 19'!G:G),SUMIF('День 20'!$A:$A,$B$1,'День 20'!G:G))</f>
        <v>20.157999999999998</v>
      </c>
      <c r="I35" s="85" t="e">
        <f>SUM(SUMIF('День 1'!$A:$A,$B$1,'День 1'!#REF!),SUMIF('День 2'!$A:$A,$B$1,'День 2'!#REF!),SUMIF('День 3'!$A:$A,$B$1,'День 3'!#REF!),SUMIF('День 4'!$A:$A,$B$1,'День 4'!#REF!),SUMIF('День 5'!$A:$A,$B$1,'День 5'!#REF!),SUMIF('День 6'!$A:$A,$B$1,'День 6'!#REF!),SUMIF('День 7'!$A:$A,$B$1,'День 7'!#REF!),SUMIF('День 8'!$A:$A,$B$1,'День 8'!#REF!),SUMIF('День 9'!$A:$A,$B$1,'День 9'!#REF!),SUMIF('День 10'!$A:$A,$B$1,'День 10'!#REF!),SUMIF('День 11'!$A:$A,$B$1,'День 11'!#REF!),SUMIF('День 12'!$A:$A,$B$1,'День 12'!#REF!),SUMIF('День 13'!$A:$A,$B$1,'День 13'!#REF!),SUMIF('День 14'!$A:$A,$B$1,'День 14'!#REF!),SUMIF('День 15'!$A:$A,$B$1,'День 15'!#REF!),SUMIF('День 16'!$A:$A,$B$1,'День 16'!#REF!),SUMIF('День 17'!$A:$A,$B$1,'День 17'!#REF!),SUMIF('День 18'!$A:$A,$B$1,'День 18'!#REF!),SUMIF('День 19'!$A:$A,$B$1,'День 19'!#REF!),SUMIF('День 20'!$A:$A,$B$1,'День 20'!#REF!))</f>
        <v>#REF!</v>
      </c>
      <c r="J35" s="85">
        <f>SUM(SUMIF('День 1'!$A:$A,$B$1,'День 1'!H:H),SUMIF('День 2'!$A:$A,$B$1,'День 2'!H:H),SUMIF('День 3'!$A:$A,$B$1,'День 3'!H:H),SUMIF('День 4'!$A:$A,$B$1,'День 4'!H:H),SUMIF('День 5'!$A:$A,$B$1,'День 5'!H:H),SUMIF('День 6'!$A:$A,$B$1,'День 6'!H:H),SUMIF('День 7'!$A:$A,$B$1,'День 7'!H:H),SUMIF('День 8'!$A:$A,$B$1,'День 8'!H:H),SUMIF('День 9'!$A:$A,$B$1,'День 9'!H:H),SUMIF('День 10'!$A:$A,$B$1,'День 10'!H:H),SUMIF('День 11'!$A:$A,$B$1,'День 11'!H:H),SUMIF('День 12'!$A:$A,$B$1,'День 12'!H:H),SUMIF('День 13'!$A:$A,$B$1,'День 13'!H:H),SUMIF('День 14'!$A:$A,$B$1,'День 14'!H:H),SUMIF('День 15'!$A:$A,$B$1,'День 15'!H:H),SUMIF('День 16'!$A:$A,$B$1,'День 16'!H:H),SUMIF('День 17'!$A:$A,$B$1,'День 17'!H:H),SUMIF('День 18'!$A:$A,$B$1,'День 18'!H:H),SUMIF('День 19'!$A:$A,$B$1,'День 19'!H:H),SUMIF('День 20'!$A:$A,$B$1,'День 20'!H:H))</f>
        <v>2102.5650000000001</v>
      </c>
      <c r="K35" s="85" t="e">
        <f>SUM(SUMIF('День 1'!$A:$A,$B$1,'День 1'!#REF!),SUMIF('День 2'!$A:$A,$B$1,'День 2'!#REF!),SUMIF('День 3'!$A:$A,$B$1,'День 3'!#REF!),SUMIF('День 4'!$A:$A,$B$1,'День 4'!#REF!),SUMIF('День 5'!$A:$A,$B$1,'День 5'!#REF!),SUMIF('День 6'!$A:$A,$B$1,'День 6'!#REF!),SUMIF('День 7'!$A:$A,$B$1,'День 7'!#REF!),SUMIF('День 8'!$A:$A,$B$1,'День 8'!#REF!),SUMIF('День 9'!$A:$A,$B$1,'День 9'!#REF!),SUMIF('День 10'!$A:$A,$B$1,'День 10'!#REF!),SUMIF('День 11'!$A:$A,$B$1,'День 11'!#REF!),SUMIF('День 12'!$A:$A,$B$1,'День 12'!#REF!),SUMIF('День 13'!$A:$A,$B$1,'День 13'!#REF!),SUMIF('День 14'!$A:$A,$B$1,'День 14'!#REF!),SUMIF('День 15'!$A:$A,$B$1,'День 15'!#REF!),SUMIF('День 16'!$A:$A,$B$1,'День 16'!#REF!),SUMIF('День 17'!$A:$A,$B$1,'День 17'!#REF!),SUMIF('День 18'!$A:$A,$B$1,'День 18'!#REF!),SUMIF('День 19'!$A:$A,$B$1,'День 19'!#REF!),SUMIF('День 20'!$A:$A,$B$1,'День 20'!#REF!))</f>
        <v>#REF!</v>
      </c>
      <c r="L35" s="85">
        <f>SUM(SUMIF('День 1'!$A:$A,$B$1,'День 1'!I:I),SUMIF('День 2'!$A:$A,$B$1,'День 2'!I:I),SUMIF('День 3'!$A:$A,$B$1,'День 3'!I:I),SUMIF('День 4'!$A:$A,$B$1,'День 4'!I:I),SUMIF('День 5'!$A:$A,$B$1,'День 5'!I:I),SUMIF('День 6'!$A:$A,$B$1,'День 6'!I:I),SUMIF('День 7'!$A:$A,$B$1,'День 7'!I:I),SUMIF('День 8'!$A:$A,$B$1,'День 8'!I:I),SUMIF('День 9'!$A:$A,$B$1,'День 9'!I:I),SUMIF('День 10'!$A:$A,$B$1,'День 10'!I:I),SUMIF('День 11'!$A:$A,$B$1,'День 11'!I:I),SUMIF('День 12'!$A:$A,$B$1,'День 12'!I:I),SUMIF('День 13'!$A:$A,$B$1,'День 13'!I:I),SUMIF('День 14'!$A:$A,$B$1,'День 14'!I:I),SUMIF('День 15'!$A:$A,$B$1,'День 15'!I:I),SUMIF('День 16'!$A:$A,$B$1,'День 16'!I:I),SUMIF('День 17'!$A:$A,$B$1,'День 17'!I:I),SUMIF('День 18'!$A:$A,$B$1,'День 18'!I:I),SUMIF('День 19'!$A:$A,$B$1,'День 19'!I:I),SUMIF('День 20'!$A:$A,$B$1,'День 20'!I:I))</f>
        <v>15066.767000000002</v>
      </c>
      <c r="M35" s="85">
        <f>SUM(SUMIF('День 1'!$A:$A,$B$1,'День 1'!J:J),SUMIF('День 2'!$A:$A,$B$1,'День 2'!J:J),SUMIF('День 3'!$A:$A,$B$1,'День 3'!J:J),SUMIF('День 4'!$A:$A,$B$1,'День 4'!J:J),SUMIF('День 5'!$A:$A,$B$1,'День 5'!J:J),SUMIF('День 6'!$A:$A,$B$1,'День 6'!J:J),SUMIF('День 7'!$A:$A,$B$1,'День 7'!J:J),SUMIF('День 8'!$A:$A,$B$1,'День 8'!J:J),SUMIF('День 9'!$A:$A,$B$1,'День 9'!J:J),SUMIF('День 10'!$A:$A,$B$1,'День 10'!J:J),SUMIF('День 11'!$A:$A,$B$1,'День 11'!J:J),SUMIF('День 12'!$A:$A,$B$1,'День 12'!J:J),SUMIF('День 13'!$A:$A,$B$1,'День 13'!J:J),SUMIF('День 14'!$A:$A,$B$1,'День 14'!J:J),SUMIF('День 15'!$A:$A,$B$1,'День 15'!J:J),SUMIF('День 16'!$A:$A,$B$1,'День 16'!J:J),SUMIF('День 17'!$A:$A,$B$1,'День 17'!J:J),SUMIF('День 18'!$A:$A,$B$1,'День 18'!J:J),SUMIF('День 19'!$A:$A,$B$1,'День 19'!J:J),SUMIF('День 20'!$A:$A,$B$1,'День 20'!J:J))</f>
        <v>4573.6859999999997</v>
      </c>
      <c r="N35" s="85" t="e">
        <f>SUM(SUMIF('День 1'!$A:$A,$B$1,'День 1'!#REF!),SUMIF('День 2'!$A:$A,$B$1,'День 2'!#REF!),SUMIF('День 3'!$A:$A,$B$1,'День 3'!#REF!),SUMIF('День 4'!$A:$A,$B$1,'День 4'!#REF!),SUMIF('День 5'!$A:$A,$B$1,'День 5'!#REF!),SUMIF('День 6'!$A:$A,$B$1,'День 6'!#REF!),SUMIF('День 7'!$A:$A,$B$1,'День 7'!#REF!),SUMIF('День 8'!$A:$A,$B$1,'День 8'!#REF!),SUMIF('День 9'!$A:$A,$B$1,'День 9'!#REF!),SUMIF('День 10'!$A:$A,$B$1,'День 10'!#REF!),SUMIF('День 11'!$A:$A,$B$1,'День 11'!#REF!),SUMIF('День 12'!$A:$A,$B$1,'День 12'!#REF!),SUMIF('День 13'!$A:$A,$B$1,'День 13'!#REF!),SUMIF('День 14'!$A:$A,$B$1,'День 14'!#REF!),SUMIF('День 15'!$A:$A,$B$1,'День 15'!#REF!),SUMIF('День 16'!$A:$A,$B$1,'День 16'!#REF!),SUMIF('День 17'!$A:$A,$B$1,'День 17'!#REF!),SUMIF('День 18'!$A:$A,$B$1,'День 18'!#REF!),SUMIF('День 19'!$A:$A,$B$1,'День 19'!#REF!),SUMIF('День 20'!$A:$A,$B$1,'День 20'!#REF!))</f>
        <v>#REF!</v>
      </c>
      <c r="O35" s="85">
        <f>SUM(SUMIF('День 1'!$A:$A,$B$1,'День 1'!K:K),SUMIF('День 2'!$A:$A,$B$1,'День 2'!K:K),SUMIF('День 3'!$A:$A,$B$1,'День 3'!K:K),SUMIF('День 4'!$A:$A,$B$1,'День 4'!K:K),SUMIF('День 5'!$A:$A,$B$1,'День 5'!K:K),SUMIF('День 6'!$A:$A,$B$1,'День 6'!K:K),SUMIF('День 7'!$A:$A,$B$1,'День 7'!K:K),SUMIF('День 8'!$A:$A,$B$1,'День 8'!K:K),SUMIF('День 9'!$A:$A,$B$1,'День 9'!K:K),SUMIF('День 10'!$A:$A,$B$1,'День 10'!K:K),SUMIF('День 11'!$A:$A,$B$1,'День 11'!K:K),SUMIF('День 12'!$A:$A,$B$1,'День 12'!K:K),SUMIF('День 13'!$A:$A,$B$1,'День 13'!K:K),SUMIF('День 14'!$A:$A,$B$1,'День 14'!K:K),SUMIF('День 15'!$A:$A,$B$1,'День 15'!K:K),SUMIF('День 16'!$A:$A,$B$1,'День 16'!K:K),SUMIF('День 17'!$A:$A,$B$1,'День 17'!K:K),SUMIF('День 18'!$A:$A,$B$1,'День 18'!K:K),SUMIF('День 19'!$A:$A,$B$1,'День 19'!K:K),SUMIF('День 20'!$A:$A,$B$1,'День 20'!K:K))</f>
        <v>1475.7239999999997</v>
      </c>
      <c r="P35" s="85">
        <f>SUM(SUMIF('День 1'!$A:$A,$B$1,'День 1'!L:L),SUMIF('День 2'!$A:$A,$B$1,'День 2'!L:L),SUMIF('День 3'!$A:$A,$B$1,'День 3'!L:L),SUMIF('День 4'!$A:$A,$B$1,'День 4'!L:L),SUMIF('День 5'!$A:$A,$B$1,'День 5'!L:L),SUMIF('День 6'!$A:$A,$B$1,'День 6'!L:L),SUMIF('День 7'!$A:$A,$B$1,'День 7'!L:L),SUMIF('День 8'!$A:$A,$B$1,'День 8'!L:L),SUMIF('День 9'!$A:$A,$B$1,'День 9'!L:L),SUMIF('День 10'!$A:$A,$B$1,'День 10'!L:L),SUMIF('День 11'!$A:$A,$B$1,'День 11'!L:L),SUMIF('День 12'!$A:$A,$B$1,'День 12'!L:L),SUMIF('День 13'!$A:$A,$B$1,'День 13'!L:L),SUMIF('День 14'!$A:$A,$B$1,'День 14'!L:L),SUMIF('День 15'!$A:$A,$B$1,'День 15'!L:L),SUMIF('День 16'!$A:$A,$B$1,'День 16'!L:L),SUMIF('День 17'!$A:$A,$B$1,'День 17'!L:L),SUMIF('День 18'!$A:$A,$B$1,'День 18'!L:L),SUMIF('День 19'!$A:$A,$B$1,'День 19'!L:L),SUMIF('День 20'!$A:$A,$B$1,'День 20'!L:L))</f>
        <v>41855.928000000007</v>
      </c>
      <c r="Q35" s="84"/>
    </row>
    <row r="36" spans="1:17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x14ac:dyDescent="0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x14ac:dyDescent="0.2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x14ac:dyDescent="0.2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x14ac:dyDescent="0.2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1:17" x14ac:dyDescent="0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 x14ac:dyDescent="0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 x14ac:dyDescent="0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1:17" x14ac:dyDescent="0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1:17" x14ac:dyDescent="0.2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 x14ac:dyDescent="0.2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7" x14ac:dyDescent="0.2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1:17" x14ac:dyDescent="0.2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x14ac:dyDescent="0.2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1:17" x14ac:dyDescent="0.2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1:17" x14ac:dyDescent="0.2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1:17" x14ac:dyDescent="0.2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1:17" x14ac:dyDescent="0.2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1:17" x14ac:dyDescent="0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1:17" x14ac:dyDescent="0.2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1:17" x14ac:dyDescent="0.2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1:17" x14ac:dyDescent="0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1:17" x14ac:dyDescent="0.2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1:17" x14ac:dyDescent="0.2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1:17" x14ac:dyDescent="0.2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1:17" x14ac:dyDescent="0.2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1:17" x14ac:dyDescent="0.2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1:17" x14ac:dyDescent="0.2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1:17" x14ac:dyDescent="0.2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1:17" x14ac:dyDescent="0.2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1:17" x14ac:dyDescent="0.2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1:17" x14ac:dyDescent="0.2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1:17" x14ac:dyDescent="0.2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1:17" x14ac:dyDescent="0.2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x14ac:dyDescent="0.2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1:17" x14ac:dyDescent="0.2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1:17" x14ac:dyDescent="0.2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x14ac:dyDescent="0.2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1:17" x14ac:dyDescent="0.2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1:17" x14ac:dyDescent="0.2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x14ac:dyDescent="0.2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1:17" x14ac:dyDescent="0.2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1:17" x14ac:dyDescent="0.2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1:17" x14ac:dyDescent="0.2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1:17" ht="15.75" x14ac:dyDescent="0.25">
      <c r="A81" s="27"/>
      <c r="B81" s="29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29"/>
    </row>
  </sheetData>
  <mergeCells count="7">
    <mergeCell ref="Q2:Q3"/>
    <mergeCell ref="A2:A3"/>
    <mergeCell ref="B2:B3"/>
    <mergeCell ref="C2:E2"/>
    <mergeCell ref="F2:K2"/>
    <mergeCell ref="L2:O2"/>
    <mergeCell ref="P2:P3"/>
  </mergeCells>
  <pageMargins left="0.7" right="0.7" top="0.75" bottom="0.75" header="0.3" footer="0.3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W31"/>
  <sheetViews>
    <sheetView tabSelected="1" topLeftCell="A13" zoomScale="112" zoomScaleNormal="112" workbookViewId="0">
      <selection activeCell="A18" sqref="A18"/>
    </sheetView>
  </sheetViews>
  <sheetFormatPr defaultRowHeight="15" x14ac:dyDescent="0.25"/>
  <cols>
    <col min="1" max="1" width="25.7109375" customWidth="1"/>
    <col min="2" max="2" width="9.7109375" customWidth="1"/>
    <col min="3" max="11" width="8.7109375" customWidth="1"/>
    <col min="12" max="12" width="10.7109375" customWidth="1"/>
    <col min="13" max="13" width="13.7109375" customWidth="1"/>
    <col min="14" max="14" width="23.42578125" style="34" customWidth="1"/>
    <col min="15" max="22" width="13.7109375" style="34" customWidth="1"/>
  </cols>
  <sheetData>
    <row r="1" spans="1:22" s="34" customFormat="1" ht="16.5" customHeight="1" thickBot="1" x14ac:dyDescent="0.3">
      <c r="A1" s="72" t="s">
        <v>48</v>
      </c>
    </row>
    <row r="2" spans="1:22" ht="1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148</v>
      </c>
      <c r="G2" s="171"/>
      <c r="H2" s="171"/>
      <c r="I2" s="170" t="s">
        <v>7</v>
      </c>
      <c r="J2" s="171"/>
      <c r="K2" s="172"/>
      <c r="L2" s="168" t="s">
        <v>8</v>
      </c>
      <c r="M2" s="168" t="s">
        <v>162</v>
      </c>
      <c r="N2" s="166" t="s">
        <v>171</v>
      </c>
      <c r="O2" s="120"/>
      <c r="P2" s="111"/>
      <c r="Q2" s="111"/>
      <c r="R2" s="111"/>
      <c r="S2" s="111"/>
      <c r="T2" s="111"/>
      <c r="U2" s="111"/>
      <c r="V2" s="111"/>
    </row>
    <row r="3" spans="1:22" ht="19.5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69"/>
      <c r="N3" s="167"/>
      <c r="O3" s="112"/>
      <c r="P3" s="112"/>
      <c r="Q3" s="112"/>
      <c r="R3" s="112"/>
      <c r="S3" s="112"/>
      <c r="T3" s="112"/>
      <c r="U3" s="112"/>
      <c r="V3" s="112"/>
    </row>
    <row r="4" spans="1:22" ht="15.75" thickBot="1" x14ac:dyDescent="0.3">
      <c r="A4" s="54" t="s">
        <v>23</v>
      </c>
      <c r="B4" s="62"/>
      <c r="C4" s="55"/>
      <c r="D4" s="55"/>
      <c r="E4" s="55"/>
      <c r="F4" s="55"/>
      <c r="G4" s="55"/>
      <c r="H4" s="55"/>
      <c r="I4" s="55"/>
      <c r="J4" s="55"/>
      <c r="K4" s="55"/>
      <c r="L4" s="62"/>
      <c r="M4" s="62"/>
      <c r="N4" s="62"/>
      <c r="O4" s="113"/>
      <c r="P4" s="113"/>
      <c r="Q4" s="113"/>
      <c r="R4" s="113"/>
      <c r="S4" s="113"/>
      <c r="T4" s="113"/>
      <c r="U4" s="113"/>
      <c r="V4" s="113"/>
    </row>
    <row r="5" spans="1:22" ht="24.75" customHeight="1" thickBot="1" x14ac:dyDescent="0.3">
      <c r="A5" s="12" t="s">
        <v>154</v>
      </c>
      <c r="B5" s="52">
        <v>200</v>
      </c>
      <c r="C5" s="60">
        <v>5.52</v>
      </c>
      <c r="D5" s="60">
        <v>9</v>
      </c>
      <c r="E5" s="52">
        <v>25.68</v>
      </c>
      <c r="F5" s="52">
        <v>0.14000000000000001</v>
      </c>
      <c r="G5" s="52">
        <v>0.14000000000000001</v>
      </c>
      <c r="H5" s="60">
        <v>0.46</v>
      </c>
      <c r="I5" s="52">
        <v>108.58</v>
      </c>
      <c r="J5" s="52">
        <v>44.32</v>
      </c>
      <c r="K5" s="60">
        <v>1.06</v>
      </c>
      <c r="L5" s="52">
        <v>241.94</v>
      </c>
      <c r="M5" s="52">
        <v>120209</v>
      </c>
      <c r="N5" s="123" t="s">
        <v>161</v>
      </c>
      <c r="O5" s="114"/>
      <c r="P5" s="114"/>
      <c r="Q5" s="114"/>
      <c r="R5" s="114"/>
      <c r="S5" s="114"/>
      <c r="T5" s="114"/>
      <c r="U5" s="114"/>
      <c r="V5" s="114"/>
    </row>
    <row r="6" spans="1:22" ht="26.25" thickBot="1" x14ac:dyDescent="0.3">
      <c r="A6" s="12" t="s">
        <v>138</v>
      </c>
      <c r="B6" s="52">
        <v>100</v>
      </c>
      <c r="C6" s="52">
        <v>7.4</v>
      </c>
      <c r="D6" s="52">
        <v>3.9</v>
      </c>
      <c r="E6" s="60">
        <v>10.6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107</v>
      </c>
      <c r="M6" s="52"/>
      <c r="N6" s="122"/>
      <c r="O6" s="115"/>
      <c r="P6" s="115"/>
      <c r="Q6" s="115"/>
      <c r="R6" s="115"/>
      <c r="S6" s="115"/>
      <c r="T6" s="115"/>
      <c r="U6" s="115"/>
      <c r="V6" s="115"/>
    </row>
    <row r="7" spans="1:22" ht="23.25" thickBot="1" x14ac:dyDescent="0.3">
      <c r="A7" s="7" t="s">
        <v>118</v>
      </c>
      <c r="B7" s="52">
        <v>200</v>
      </c>
      <c r="C7" s="52">
        <v>0</v>
      </c>
      <c r="D7" s="52">
        <v>0</v>
      </c>
      <c r="E7" s="52">
        <v>15.98</v>
      </c>
      <c r="F7" s="52">
        <v>0</v>
      </c>
      <c r="G7" s="52">
        <v>0</v>
      </c>
      <c r="H7" s="52">
        <v>0</v>
      </c>
      <c r="I7" s="52">
        <v>3.94</v>
      </c>
      <c r="J7" s="52">
        <v>0</v>
      </c>
      <c r="K7" s="52">
        <v>0.04</v>
      </c>
      <c r="L7" s="52">
        <v>63.84</v>
      </c>
      <c r="M7" s="52">
        <v>160106</v>
      </c>
      <c r="N7" s="121" t="s">
        <v>161</v>
      </c>
      <c r="O7" s="115"/>
      <c r="P7" s="115"/>
      <c r="Q7" s="115"/>
      <c r="R7" s="115"/>
      <c r="S7" s="115"/>
      <c r="T7" s="115"/>
      <c r="U7" s="115"/>
      <c r="V7" s="115"/>
    </row>
    <row r="8" spans="1:22" ht="39" customHeight="1" thickBot="1" x14ac:dyDescent="0.3">
      <c r="A8" s="12" t="s">
        <v>121</v>
      </c>
      <c r="B8" s="52">
        <v>10</v>
      </c>
      <c r="C8" s="52">
        <v>0.16</v>
      </c>
      <c r="D8" s="52">
        <v>16.5</v>
      </c>
      <c r="E8" s="52">
        <v>0.16</v>
      </c>
      <c r="F8" s="52">
        <v>0</v>
      </c>
      <c r="G8" s="52">
        <v>0</v>
      </c>
      <c r="H8" s="52">
        <v>0</v>
      </c>
      <c r="I8" s="52">
        <v>2.4</v>
      </c>
      <c r="J8" s="52">
        <v>0</v>
      </c>
      <c r="K8" s="52">
        <v>0.04</v>
      </c>
      <c r="L8" s="52">
        <v>149.6</v>
      </c>
      <c r="M8" s="52">
        <v>140113</v>
      </c>
      <c r="N8" s="121" t="s">
        <v>161</v>
      </c>
      <c r="O8" s="115"/>
      <c r="P8" s="115"/>
      <c r="Q8" s="115"/>
      <c r="R8" s="115"/>
      <c r="S8" s="115"/>
      <c r="T8" s="115"/>
      <c r="U8" s="115"/>
      <c r="V8" s="115"/>
    </row>
    <row r="9" spans="1:22" ht="23.25" thickBot="1" x14ac:dyDescent="0.3">
      <c r="A9" s="7" t="s">
        <v>24</v>
      </c>
      <c r="B9" s="52">
        <v>40</v>
      </c>
      <c r="C9" s="52">
        <v>3</v>
      </c>
      <c r="D9" s="52">
        <v>1.1599999999999999</v>
      </c>
      <c r="E9" s="108">
        <v>20.56</v>
      </c>
      <c r="F9" s="52">
        <v>4.3999999999999997E-2</v>
      </c>
      <c r="G9" s="52">
        <v>1.2E-2</v>
      </c>
      <c r="H9" s="108">
        <v>0</v>
      </c>
      <c r="I9" s="52">
        <v>9.4</v>
      </c>
      <c r="J9" s="52">
        <v>5.2</v>
      </c>
      <c r="K9" s="52">
        <v>0.48</v>
      </c>
      <c r="L9" s="52">
        <v>104.8</v>
      </c>
      <c r="M9" s="52">
        <v>200102</v>
      </c>
      <c r="N9" s="123" t="s">
        <v>161</v>
      </c>
      <c r="O9" s="115"/>
      <c r="P9" s="115"/>
      <c r="Q9" s="115"/>
      <c r="R9" s="115"/>
      <c r="S9" s="115"/>
      <c r="T9" s="115"/>
      <c r="U9" s="115"/>
      <c r="V9" s="115"/>
    </row>
    <row r="10" spans="1:22" ht="15.75" thickBot="1" x14ac:dyDescent="0.3">
      <c r="A10" s="30" t="s">
        <v>25</v>
      </c>
      <c r="B10" s="52">
        <v>550</v>
      </c>
      <c r="C10" s="64">
        <f t="shared" ref="C10:K10" si="0">SUM(C5:C9)</f>
        <v>16.079999999999998</v>
      </c>
      <c r="D10" s="64">
        <f t="shared" si="0"/>
        <v>30.56</v>
      </c>
      <c r="E10" s="53">
        <f t="shared" si="0"/>
        <v>72.98</v>
      </c>
      <c r="F10" s="53">
        <f t="shared" si="0"/>
        <v>0.184</v>
      </c>
      <c r="G10" s="53">
        <f t="shared" si="0"/>
        <v>0.15200000000000002</v>
      </c>
      <c r="H10" s="64">
        <f t="shared" si="0"/>
        <v>0.46</v>
      </c>
      <c r="I10" s="53">
        <f t="shared" si="0"/>
        <v>124.32000000000001</v>
      </c>
      <c r="J10" s="53">
        <f t="shared" si="0"/>
        <v>49.52</v>
      </c>
      <c r="K10" s="64">
        <f t="shared" si="0"/>
        <v>1.62</v>
      </c>
      <c r="L10" s="65">
        <f>SUM(L5:L9)</f>
        <v>667.18</v>
      </c>
      <c r="M10" s="56"/>
      <c r="N10" s="124"/>
      <c r="O10" s="114"/>
      <c r="P10" s="114"/>
      <c r="Q10" s="114"/>
      <c r="R10" s="114"/>
      <c r="S10" s="114"/>
      <c r="T10" s="114"/>
      <c r="U10" s="114"/>
      <c r="V10" s="114"/>
    </row>
    <row r="11" spans="1:22" ht="15.75" thickBot="1" x14ac:dyDescent="0.3">
      <c r="A11" s="54" t="s">
        <v>26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66"/>
      <c r="M11" s="66"/>
      <c r="N11" s="66"/>
      <c r="O11" s="116"/>
      <c r="P11" s="116"/>
      <c r="Q11" s="116"/>
      <c r="R11" s="116"/>
      <c r="S11" s="116"/>
      <c r="T11" s="116"/>
      <c r="U11" s="116"/>
      <c r="V11" s="116"/>
    </row>
    <row r="12" spans="1:22" ht="51.75" thickBot="1" x14ac:dyDescent="0.3">
      <c r="A12" s="7" t="s">
        <v>123</v>
      </c>
      <c r="B12" s="52">
        <v>200</v>
      </c>
      <c r="C12" s="52">
        <v>6</v>
      </c>
      <c r="D12" s="52">
        <v>6.4</v>
      </c>
      <c r="E12" s="52">
        <v>9.4</v>
      </c>
      <c r="F12" s="52">
        <v>0.04</v>
      </c>
      <c r="G12" s="52">
        <v>0.26</v>
      </c>
      <c r="H12" s="52">
        <v>12</v>
      </c>
      <c r="I12" s="52">
        <v>242</v>
      </c>
      <c r="J12" s="52">
        <v>28</v>
      </c>
      <c r="K12" s="52">
        <v>0.2</v>
      </c>
      <c r="L12" s="52">
        <v>120</v>
      </c>
      <c r="M12" s="52">
        <v>230105</v>
      </c>
      <c r="N12" s="121" t="s">
        <v>161</v>
      </c>
      <c r="O12" s="115"/>
      <c r="P12" s="115"/>
      <c r="Q12" s="115"/>
      <c r="R12" s="115"/>
      <c r="S12" s="115"/>
      <c r="T12" s="115"/>
      <c r="U12" s="115"/>
      <c r="V12" s="115"/>
    </row>
    <row r="13" spans="1:22" ht="15.75" thickBot="1" x14ac:dyDescent="0.3">
      <c r="A13" s="8" t="s">
        <v>25</v>
      </c>
      <c r="B13" s="15">
        <v>200</v>
      </c>
      <c r="C13" s="52">
        <v>6</v>
      </c>
      <c r="D13" s="52">
        <v>6.4</v>
      </c>
      <c r="E13" s="52">
        <v>9.4</v>
      </c>
      <c r="F13" s="52">
        <v>0.04</v>
      </c>
      <c r="G13" s="52">
        <v>0.26</v>
      </c>
      <c r="H13" s="52">
        <v>12</v>
      </c>
      <c r="I13" s="52">
        <v>242</v>
      </c>
      <c r="J13" s="52">
        <v>28</v>
      </c>
      <c r="K13" s="52">
        <v>0.2</v>
      </c>
      <c r="L13" s="52">
        <v>120</v>
      </c>
      <c r="M13" s="15"/>
      <c r="N13" s="52"/>
      <c r="O13" s="117"/>
      <c r="P13" s="117"/>
      <c r="Q13" s="117"/>
      <c r="R13" s="117"/>
      <c r="S13" s="117"/>
      <c r="T13" s="117"/>
      <c r="U13" s="117"/>
      <c r="V13" s="117"/>
    </row>
    <row r="14" spans="1:22" ht="15.75" thickBot="1" x14ac:dyDescent="0.3">
      <c r="A14" s="54" t="s">
        <v>27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66"/>
      <c r="M14" s="66"/>
      <c r="N14" s="66"/>
      <c r="O14" s="116"/>
      <c r="P14" s="116"/>
      <c r="Q14" s="116"/>
      <c r="R14" s="116"/>
      <c r="S14" s="116"/>
      <c r="T14" s="116"/>
      <c r="U14" s="116"/>
      <c r="V14" s="116"/>
    </row>
    <row r="15" spans="1:22" ht="27" thickBot="1" x14ac:dyDescent="0.3">
      <c r="A15" s="36" t="s">
        <v>212</v>
      </c>
      <c r="B15" s="60">
        <v>100</v>
      </c>
      <c r="C15" s="60">
        <v>1.1399999999999999</v>
      </c>
      <c r="D15" s="60">
        <v>8.4</v>
      </c>
      <c r="E15" s="60">
        <v>3.92</v>
      </c>
      <c r="F15" s="60">
        <v>0.04</v>
      </c>
      <c r="G15" s="60">
        <v>0.04</v>
      </c>
      <c r="H15" s="60">
        <v>16.850000000000001</v>
      </c>
      <c r="I15" s="60">
        <v>57.19</v>
      </c>
      <c r="J15" s="60">
        <v>19.45</v>
      </c>
      <c r="K15" s="60">
        <v>0.69</v>
      </c>
      <c r="L15" s="60">
        <v>94.3</v>
      </c>
      <c r="M15" s="101">
        <v>100549</v>
      </c>
      <c r="N15" s="121" t="s">
        <v>161</v>
      </c>
      <c r="O15" s="118"/>
      <c r="P15" s="118"/>
      <c r="Q15" s="118"/>
      <c r="R15" s="118"/>
      <c r="S15" s="118"/>
      <c r="T15" s="118"/>
      <c r="U15" s="118"/>
      <c r="V15" s="118"/>
    </row>
    <row r="16" spans="1:22" s="34" customFormat="1" ht="27" thickBot="1" x14ac:dyDescent="0.3">
      <c r="A16" s="36" t="s">
        <v>214</v>
      </c>
      <c r="B16" s="60">
        <v>250</v>
      </c>
      <c r="C16" s="60">
        <v>3.9</v>
      </c>
      <c r="D16" s="60">
        <v>5.4749999999999996</v>
      </c>
      <c r="E16" s="60">
        <v>15.52</v>
      </c>
      <c r="F16" s="60">
        <v>0.125</v>
      </c>
      <c r="G16" s="60">
        <v>7.4999999999999997E-2</v>
      </c>
      <c r="H16" s="60">
        <v>6.5</v>
      </c>
      <c r="I16" s="60">
        <v>84.8</v>
      </c>
      <c r="J16" s="60">
        <v>29.75</v>
      </c>
      <c r="K16" s="60">
        <v>1.35</v>
      </c>
      <c r="L16" s="60">
        <v>128.30000000000001</v>
      </c>
      <c r="M16" s="52">
        <v>110309</v>
      </c>
      <c r="N16" s="123" t="s">
        <v>161</v>
      </c>
      <c r="O16" s="118"/>
      <c r="P16" s="118"/>
      <c r="Q16" s="118"/>
      <c r="R16" s="118"/>
      <c r="S16" s="118"/>
      <c r="T16" s="118"/>
      <c r="U16" s="118"/>
      <c r="V16" s="118"/>
    </row>
    <row r="17" spans="1:23" ht="23.25" thickBot="1" x14ac:dyDescent="0.3">
      <c r="A17" s="12" t="s">
        <v>192</v>
      </c>
      <c r="B17" s="60">
        <v>100</v>
      </c>
      <c r="C17" s="60">
        <v>15.82</v>
      </c>
      <c r="D17" s="60">
        <v>19.149999999999999</v>
      </c>
      <c r="E17" s="60">
        <v>15.55</v>
      </c>
      <c r="F17" s="60">
        <v>0.08</v>
      </c>
      <c r="G17" s="60">
        <v>0.14000000000000001</v>
      </c>
      <c r="H17" s="60">
        <v>1.1200000000000001</v>
      </c>
      <c r="I17" s="60">
        <v>41.28</v>
      </c>
      <c r="J17" s="60">
        <v>23.11</v>
      </c>
      <c r="K17" s="60">
        <v>2.31</v>
      </c>
      <c r="L17" s="60">
        <v>297.70999999999998</v>
      </c>
      <c r="M17" s="52">
        <v>120519</v>
      </c>
      <c r="N17" s="121" t="s">
        <v>161</v>
      </c>
      <c r="O17" s="115"/>
      <c r="P17" s="115"/>
      <c r="Q17" s="115"/>
      <c r="R17" s="115"/>
      <c r="S17" s="115"/>
      <c r="T17" s="115"/>
      <c r="U17" s="115"/>
      <c r="V17" s="115"/>
    </row>
    <row r="18" spans="1:23" s="34" customFormat="1" ht="23.25" thickBot="1" x14ac:dyDescent="0.3">
      <c r="A18" s="12" t="s">
        <v>180</v>
      </c>
      <c r="B18" s="60">
        <v>20</v>
      </c>
      <c r="C18" s="60">
        <v>0.33</v>
      </c>
      <c r="D18" s="60">
        <v>0.58799999999999997</v>
      </c>
      <c r="E18" s="60">
        <v>1.696</v>
      </c>
      <c r="F18" s="60">
        <v>0.01</v>
      </c>
      <c r="G18" s="60">
        <v>0.01</v>
      </c>
      <c r="H18" s="60">
        <v>2.37</v>
      </c>
      <c r="I18" s="60">
        <v>1.8460000000000001</v>
      </c>
      <c r="J18" s="60">
        <v>3.02</v>
      </c>
      <c r="K18" s="60">
        <v>0.13800000000000001</v>
      </c>
      <c r="L18" s="60">
        <v>13.746</v>
      </c>
      <c r="M18" s="52">
        <v>140101</v>
      </c>
      <c r="N18" s="121" t="s">
        <v>161</v>
      </c>
      <c r="O18" s="115"/>
      <c r="P18" s="115"/>
      <c r="Q18" s="115"/>
      <c r="R18" s="115"/>
      <c r="S18" s="115"/>
      <c r="T18" s="115"/>
      <c r="U18" s="115"/>
      <c r="V18" s="115"/>
    </row>
    <row r="19" spans="1:23" ht="26.25" thickBot="1" x14ac:dyDescent="0.3">
      <c r="A19" s="12" t="s">
        <v>73</v>
      </c>
      <c r="B19" s="60">
        <v>180</v>
      </c>
      <c r="C19" s="60">
        <v>6.6420000000000003</v>
      </c>
      <c r="D19" s="60">
        <v>5.2380000000000004</v>
      </c>
      <c r="E19" s="60">
        <v>42.3</v>
      </c>
      <c r="F19" s="60">
        <v>0.108</v>
      </c>
      <c r="G19" s="60">
        <v>3.5999999999999997E-2</v>
      </c>
      <c r="H19" s="60">
        <v>0</v>
      </c>
      <c r="I19" s="60">
        <v>25.29</v>
      </c>
      <c r="J19" s="60">
        <v>10.385999999999999</v>
      </c>
      <c r="K19" s="60">
        <v>1.08</v>
      </c>
      <c r="L19" s="60">
        <v>242.982</v>
      </c>
      <c r="M19" s="52">
        <v>130401</v>
      </c>
      <c r="N19" s="121" t="s">
        <v>161</v>
      </c>
      <c r="O19" s="115"/>
      <c r="P19" s="115"/>
      <c r="Q19" s="115"/>
      <c r="R19" s="115"/>
      <c r="S19" s="115"/>
      <c r="T19" s="115"/>
      <c r="U19" s="115"/>
      <c r="V19" s="115"/>
    </row>
    <row r="20" spans="1:23" ht="26.25" thickBot="1" x14ac:dyDescent="0.3">
      <c r="A20" s="12" t="s">
        <v>78</v>
      </c>
      <c r="B20" s="1">
        <v>200</v>
      </c>
      <c r="C20" s="1">
        <v>4.3600000000000003</v>
      </c>
      <c r="D20" s="1">
        <v>6.6</v>
      </c>
      <c r="E20" s="1">
        <v>29.34</v>
      </c>
      <c r="F20" s="1">
        <v>0.22</v>
      </c>
      <c r="G20" s="1">
        <v>0.18</v>
      </c>
      <c r="H20" s="1">
        <v>17.28</v>
      </c>
      <c r="I20" s="1">
        <v>70.040000000000006</v>
      </c>
      <c r="J20" s="1">
        <v>43.98</v>
      </c>
      <c r="K20" s="1">
        <v>1.64</v>
      </c>
      <c r="L20" s="39">
        <v>194.56</v>
      </c>
      <c r="M20" s="1">
        <v>130101</v>
      </c>
      <c r="N20" s="123" t="s">
        <v>161</v>
      </c>
      <c r="O20" s="115"/>
      <c r="P20" s="115"/>
      <c r="Q20" s="115"/>
      <c r="R20" s="115"/>
      <c r="S20" s="115"/>
      <c r="T20" s="115"/>
      <c r="U20" s="115"/>
      <c r="V20" s="115"/>
    </row>
    <row r="21" spans="1:23" ht="23.25" thickBot="1" x14ac:dyDescent="0.3">
      <c r="A21" s="7" t="s">
        <v>24</v>
      </c>
      <c r="B21" s="52">
        <v>20</v>
      </c>
      <c r="C21" s="52">
        <v>1.5</v>
      </c>
      <c r="D21" s="52">
        <v>0.57999999999999996</v>
      </c>
      <c r="E21" s="52">
        <v>10.28</v>
      </c>
      <c r="F21" s="52">
        <v>2.1999999999999999E-2</v>
      </c>
      <c r="G21" s="52">
        <v>6.0000000000000001E-3</v>
      </c>
      <c r="H21" s="52">
        <v>0</v>
      </c>
      <c r="I21" s="52">
        <v>4.7</v>
      </c>
      <c r="J21" s="52">
        <v>2.6</v>
      </c>
      <c r="K21" s="52">
        <v>0.24</v>
      </c>
      <c r="L21" s="52">
        <v>52.4</v>
      </c>
      <c r="M21" s="52">
        <v>200102</v>
      </c>
      <c r="N21" s="121" t="s">
        <v>161</v>
      </c>
      <c r="O21" s="115"/>
      <c r="P21" s="115"/>
      <c r="Q21" s="115"/>
      <c r="R21" s="115"/>
      <c r="S21" s="115"/>
      <c r="T21" s="115"/>
      <c r="U21" s="115"/>
      <c r="V21" s="115"/>
    </row>
    <row r="22" spans="1:23" ht="23.25" thickBot="1" x14ac:dyDescent="0.3">
      <c r="A22" s="7" t="s">
        <v>28</v>
      </c>
      <c r="B22" s="52">
        <v>20</v>
      </c>
      <c r="C22" s="52">
        <v>1.1200000000000001</v>
      </c>
      <c r="D22" s="52">
        <v>0.22</v>
      </c>
      <c r="E22" s="52">
        <v>9.8800000000000008</v>
      </c>
      <c r="F22" s="52">
        <v>2.1999999999999999E-2</v>
      </c>
      <c r="G22" s="52">
        <v>6.0000000000000001E-3</v>
      </c>
      <c r="H22" s="52">
        <v>0</v>
      </c>
      <c r="I22" s="52">
        <v>50</v>
      </c>
      <c r="J22" s="52">
        <v>5</v>
      </c>
      <c r="K22" s="52">
        <v>0.62</v>
      </c>
      <c r="L22" s="53">
        <v>46.4</v>
      </c>
      <c r="M22" s="53">
        <v>200103</v>
      </c>
      <c r="N22" s="123" t="s">
        <v>161</v>
      </c>
      <c r="O22" s="119"/>
      <c r="P22" s="119"/>
      <c r="Q22" s="119"/>
      <c r="R22" s="119"/>
      <c r="S22" s="119"/>
      <c r="T22" s="119"/>
      <c r="U22" s="119"/>
      <c r="V22" s="119"/>
    </row>
    <row r="23" spans="1:23" ht="15.75" thickBot="1" x14ac:dyDescent="0.3">
      <c r="A23" s="30" t="s">
        <v>25</v>
      </c>
      <c r="B23" s="52">
        <v>890</v>
      </c>
      <c r="C23" s="64">
        <f t="shared" ref="C23:K23" si="1">SUM(C15:C22)</f>
        <v>34.811999999999998</v>
      </c>
      <c r="D23" s="64">
        <f t="shared" si="1"/>
        <v>46.250999999999998</v>
      </c>
      <c r="E23" s="64">
        <f t="shared" si="1"/>
        <v>128.48599999999999</v>
      </c>
      <c r="F23" s="64">
        <f t="shared" si="1"/>
        <v>0.627</v>
      </c>
      <c r="G23" s="64">
        <f t="shared" si="1"/>
        <v>0.49299999999999999</v>
      </c>
      <c r="H23" s="64">
        <f t="shared" si="1"/>
        <v>44.120000000000005</v>
      </c>
      <c r="I23" s="64">
        <f t="shared" si="1"/>
        <v>335.14600000000002</v>
      </c>
      <c r="J23" s="64">
        <f t="shared" si="1"/>
        <v>137.29599999999999</v>
      </c>
      <c r="K23" s="64">
        <f t="shared" si="1"/>
        <v>8.0679999999999996</v>
      </c>
      <c r="L23" s="67">
        <f>SUM(L15:L22)</f>
        <v>1070.3979999999999</v>
      </c>
      <c r="M23" s="56"/>
      <c r="N23" s="56"/>
      <c r="O23" s="114"/>
      <c r="P23" s="114"/>
      <c r="Q23" s="114"/>
      <c r="R23" s="114"/>
      <c r="S23" s="114"/>
      <c r="T23" s="114"/>
      <c r="U23" s="114"/>
      <c r="V23" s="114"/>
    </row>
    <row r="24" spans="1:23" ht="15.75" thickBot="1" x14ac:dyDescent="0.3">
      <c r="A24" s="57" t="s">
        <v>29</v>
      </c>
      <c r="B24" s="55"/>
      <c r="C24" s="55"/>
      <c r="D24" s="55"/>
      <c r="E24" s="55"/>
      <c r="F24" s="68"/>
      <c r="G24" s="55"/>
      <c r="H24" s="55"/>
      <c r="I24" s="55"/>
      <c r="J24" s="55"/>
      <c r="K24" s="55"/>
      <c r="L24" s="66"/>
      <c r="M24" s="66"/>
      <c r="N24" s="66"/>
      <c r="O24" s="116"/>
      <c r="P24" s="116"/>
      <c r="Q24" s="116"/>
      <c r="R24" s="116"/>
      <c r="S24" s="116"/>
      <c r="T24" s="116"/>
      <c r="U24" s="116"/>
      <c r="V24" s="116"/>
    </row>
    <row r="25" spans="1:23" s="34" customFormat="1" ht="77.25" thickBot="1" x14ac:dyDescent="0.3">
      <c r="A25" s="159" t="s">
        <v>196</v>
      </c>
      <c r="B25" s="1">
        <v>100</v>
      </c>
      <c r="C25" s="1">
        <v>5.58</v>
      </c>
      <c r="D25" s="1">
        <v>7.07</v>
      </c>
      <c r="E25" s="1">
        <v>61.13</v>
      </c>
      <c r="F25" s="1">
        <v>0.09</v>
      </c>
      <c r="G25" s="1">
        <v>0.03</v>
      </c>
      <c r="H25" s="1">
        <v>1.1499999999999999</v>
      </c>
      <c r="I25" s="1">
        <v>17.579999999999998</v>
      </c>
      <c r="J25" s="1">
        <v>10.16</v>
      </c>
      <c r="K25" s="1">
        <v>1.07</v>
      </c>
      <c r="L25" s="1">
        <v>326.64999999999998</v>
      </c>
      <c r="M25" s="1">
        <v>190204</v>
      </c>
      <c r="N25" s="123" t="s">
        <v>161</v>
      </c>
      <c r="O25" s="116"/>
      <c r="P25" s="116"/>
      <c r="Q25" s="116"/>
      <c r="R25" s="116"/>
      <c r="S25" s="116"/>
      <c r="T25" s="116"/>
      <c r="U25" s="116"/>
      <c r="V25" s="116"/>
    </row>
    <row r="26" spans="1:23" ht="23.25" customHeight="1" thickBot="1" x14ac:dyDescent="0.3">
      <c r="A26" s="12" t="s">
        <v>130</v>
      </c>
      <c r="B26" s="1">
        <v>100</v>
      </c>
      <c r="C26" s="1">
        <v>2.9</v>
      </c>
      <c r="D26" s="1">
        <v>2.5</v>
      </c>
      <c r="E26" s="1">
        <v>4</v>
      </c>
      <c r="F26" s="1">
        <v>0.04</v>
      </c>
      <c r="G26" s="1">
        <v>0.17</v>
      </c>
      <c r="H26" s="1">
        <v>0.7</v>
      </c>
      <c r="I26" s="1">
        <v>120</v>
      </c>
      <c r="J26" s="1">
        <v>14</v>
      </c>
      <c r="K26" s="1">
        <v>0.1</v>
      </c>
      <c r="L26" s="1">
        <v>53</v>
      </c>
      <c r="M26" s="1">
        <v>230103</v>
      </c>
      <c r="N26" s="123" t="s">
        <v>161</v>
      </c>
      <c r="O26" s="18"/>
      <c r="P26" s="18"/>
      <c r="Q26" s="18"/>
      <c r="R26" s="18"/>
      <c r="S26" s="18"/>
      <c r="T26" s="18"/>
      <c r="U26" s="18"/>
      <c r="V26" s="18"/>
      <c r="W26" s="34"/>
    </row>
    <row r="27" spans="1:23" ht="23.25" thickBot="1" x14ac:dyDescent="0.3">
      <c r="A27" s="7" t="s">
        <v>118</v>
      </c>
      <c r="B27" s="52">
        <v>200</v>
      </c>
      <c r="C27" s="52">
        <v>0</v>
      </c>
      <c r="D27" s="52">
        <v>0</v>
      </c>
      <c r="E27" s="108">
        <v>15.98</v>
      </c>
      <c r="F27" s="52">
        <v>0</v>
      </c>
      <c r="G27" s="52">
        <v>0</v>
      </c>
      <c r="H27" s="108">
        <v>0</v>
      </c>
      <c r="I27" s="52">
        <v>3.94</v>
      </c>
      <c r="J27" s="52">
        <v>0</v>
      </c>
      <c r="K27" s="52">
        <v>0.04</v>
      </c>
      <c r="L27" s="52">
        <v>63.84</v>
      </c>
      <c r="M27" s="52">
        <v>160106</v>
      </c>
      <c r="N27" s="123" t="s">
        <v>161</v>
      </c>
      <c r="O27" s="115"/>
      <c r="P27" s="115"/>
      <c r="Q27" s="115"/>
      <c r="R27" s="115"/>
      <c r="S27" s="115"/>
      <c r="T27" s="115"/>
      <c r="U27" s="115"/>
      <c r="V27" s="115"/>
    </row>
    <row r="28" spans="1:23" s="34" customFormat="1" ht="26.25" thickBot="1" x14ac:dyDescent="0.3">
      <c r="A28" s="12" t="s">
        <v>87</v>
      </c>
      <c r="B28" s="52">
        <v>150</v>
      </c>
      <c r="C28" s="60">
        <v>0.6</v>
      </c>
      <c r="D28" s="161">
        <v>0.45</v>
      </c>
      <c r="E28" s="108">
        <v>15.45</v>
      </c>
      <c r="F28" s="52">
        <v>0.03</v>
      </c>
      <c r="G28" s="52">
        <v>4.4999999999999998E-2</v>
      </c>
      <c r="H28" s="108">
        <v>7.5</v>
      </c>
      <c r="I28" s="52">
        <v>28.5</v>
      </c>
      <c r="J28" s="52">
        <v>18</v>
      </c>
      <c r="K28" s="52">
        <v>3.45</v>
      </c>
      <c r="L28" s="52">
        <v>70.5</v>
      </c>
      <c r="M28" s="52">
        <v>210104</v>
      </c>
      <c r="N28" s="123" t="s">
        <v>161</v>
      </c>
      <c r="O28" s="115"/>
      <c r="P28" s="115"/>
      <c r="Q28" s="115"/>
      <c r="R28" s="115"/>
      <c r="S28" s="115"/>
      <c r="T28" s="115"/>
      <c r="U28" s="115"/>
      <c r="V28" s="115"/>
    </row>
    <row r="29" spans="1:23" ht="15.75" thickBot="1" x14ac:dyDescent="0.3">
      <c r="A29" s="30" t="s">
        <v>25</v>
      </c>
      <c r="B29" s="52">
        <v>550</v>
      </c>
      <c r="C29" s="64">
        <f t="shared" ref="C29:K29" si="2">C25+C26+C27+C28</f>
        <v>9.08</v>
      </c>
      <c r="D29" s="53">
        <f t="shared" si="2"/>
        <v>10.02</v>
      </c>
      <c r="E29" s="53">
        <f t="shared" si="2"/>
        <v>96.56</v>
      </c>
      <c r="F29" s="53">
        <f t="shared" si="2"/>
        <v>0.16</v>
      </c>
      <c r="G29" s="53">
        <f t="shared" si="2"/>
        <v>0.245</v>
      </c>
      <c r="H29" s="64">
        <f t="shared" si="2"/>
        <v>9.35</v>
      </c>
      <c r="I29" s="64">
        <f t="shared" si="2"/>
        <v>170.01999999999998</v>
      </c>
      <c r="J29" s="64">
        <f t="shared" si="2"/>
        <v>42.16</v>
      </c>
      <c r="K29" s="53">
        <f t="shared" si="2"/>
        <v>4.66</v>
      </c>
      <c r="L29" s="53">
        <f>L25+L26+L27+L28</f>
        <v>513.99</v>
      </c>
      <c r="M29" s="69"/>
      <c r="N29" s="69"/>
      <c r="O29" s="115"/>
      <c r="P29" s="115"/>
      <c r="Q29" s="115"/>
      <c r="R29" s="115"/>
      <c r="S29" s="115"/>
      <c r="T29" s="115"/>
      <c r="U29" s="115"/>
      <c r="V29" s="115"/>
    </row>
    <row r="30" spans="1:23" s="34" customFormat="1" ht="26.25" thickBot="1" x14ac:dyDescent="0.3">
      <c r="A30" s="7" t="s">
        <v>85</v>
      </c>
      <c r="B30" s="52">
        <v>400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20"/>
      <c r="N30" s="20"/>
      <c r="O30" s="115"/>
      <c r="P30" s="115"/>
      <c r="Q30" s="115"/>
      <c r="R30" s="115"/>
      <c r="S30" s="115"/>
      <c r="T30" s="115"/>
      <c r="U30" s="115"/>
      <c r="V30" s="115"/>
    </row>
    <row r="31" spans="1:23" ht="15.75" thickBot="1" x14ac:dyDescent="0.3">
      <c r="A31" s="30" t="s">
        <v>30</v>
      </c>
      <c r="B31" s="52"/>
      <c r="C31" s="53">
        <f t="shared" ref="C31:L31" si="3">SUMIF($A:$A,"Итого",C:C)</f>
        <v>65.971999999999994</v>
      </c>
      <c r="D31" s="53">
        <f t="shared" si="3"/>
        <v>93.230999999999995</v>
      </c>
      <c r="E31" s="53">
        <f t="shared" si="3"/>
        <v>307.42599999999999</v>
      </c>
      <c r="F31" s="53">
        <f t="shared" si="3"/>
        <v>1.0109999999999999</v>
      </c>
      <c r="G31" s="53">
        <f t="shared" si="3"/>
        <v>1.1499999999999999</v>
      </c>
      <c r="H31" s="53">
        <f t="shared" si="3"/>
        <v>65.930000000000007</v>
      </c>
      <c r="I31" s="53">
        <f t="shared" si="3"/>
        <v>871.48599999999999</v>
      </c>
      <c r="J31" s="53">
        <f t="shared" si="3"/>
        <v>256.976</v>
      </c>
      <c r="K31" s="53">
        <f t="shared" si="3"/>
        <v>14.548</v>
      </c>
      <c r="L31" s="53">
        <f t="shared" si="3"/>
        <v>2371.5680000000002</v>
      </c>
      <c r="M31" s="52"/>
      <c r="N31" s="52"/>
      <c r="O31" s="115"/>
      <c r="P31" s="115"/>
      <c r="Q31" s="115"/>
      <c r="R31" s="115"/>
      <c r="S31" s="115"/>
      <c r="T31" s="115"/>
      <c r="U31" s="115"/>
      <c r="V31" s="115"/>
    </row>
  </sheetData>
  <mergeCells count="8">
    <mergeCell ref="N2:N3"/>
    <mergeCell ref="M2:M3"/>
    <mergeCell ref="A2:A3"/>
    <mergeCell ref="B2:B3"/>
    <mergeCell ref="C2:E2"/>
    <mergeCell ref="F2:H2"/>
    <mergeCell ref="I2:K2"/>
    <mergeCell ref="L2:L3"/>
  </mergeCells>
  <pageMargins left="0.25" right="0.25" top="0.75" bottom="0.75" header="0.3" footer="0.3"/>
  <pageSetup paperSize="9" scale="83" fitToHeight="0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O32"/>
  <sheetViews>
    <sheetView zoomScale="112" zoomScaleNormal="112" workbookViewId="0">
      <selection activeCell="A5" sqref="A5:N5"/>
    </sheetView>
  </sheetViews>
  <sheetFormatPr defaultRowHeight="15" x14ac:dyDescent="0.25"/>
  <cols>
    <col min="1" max="1" width="25.7109375" customWidth="1"/>
    <col min="2" max="2" width="9.7109375" customWidth="1"/>
    <col min="3" max="11" width="8.7109375" customWidth="1"/>
    <col min="12" max="12" width="10.7109375" customWidth="1"/>
    <col min="13" max="13" width="13.28515625" customWidth="1"/>
    <col min="14" max="14" width="23" customWidth="1"/>
  </cols>
  <sheetData>
    <row r="1" spans="1:15" s="34" customFormat="1" ht="16.5" thickBot="1" x14ac:dyDescent="0.3">
      <c r="A1" s="72" t="s">
        <v>49</v>
      </c>
    </row>
    <row r="2" spans="1:15" ht="1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148</v>
      </c>
      <c r="G2" s="171"/>
      <c r="H2" s="171"/>
      <c r="I2" s="170" t="s">
        <v>7</v>
      </c>
      <c r="J2" s="171"/>
      <c r="K2" s="172"/>
      <c r="L2" s="168" t="s">
        <v>8</v>
      </c>
      <c r="M2" s="173" t="s">
        <v>162</v>
      </c>
      <c r="N2" s="166" t="s">
        <v>171</v>
      </c>
    </row>
    <row r="3" spans="1:15" ht="39.75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69"/>
      <c r="N3" s="167"/>
    </row>
    <row r="4" spans="1:15" ht="15.75" thickBot="1" x14ac:dyDescent="0.3">
      <c r="A4" s="54" t="s">
        <v>23</v>
      </c>
      <c r="B4" s="62"/>
      <c r="C4" s="55"/>
      <c r="D4" s="55"/>
      <c r="E4" s="55"/>
      <c r="F4" s="55"/>
      <c r="G4" s="55"/>
      <c r="H4" s="55"/>
      <c r="I4" s="55"/>
      <c r="J4" s="55"/>
      <c r="K4" s="55"/>
      <c r="L4" s="62"/>
      <c r="M4" s="62"/>
      <c r="N4" s="62"/>
    </row>
    <row r="5" spans="1:15" ht="24" customHeight="1" thickBot="1" x14ac:dyDescent="0.3">
      <c r="A5" s="12" t="s">
        <v>153</v>
      </c>
      <c r="B5" s="1">
        <v>200</v>
      </c>
      <c r="C5" s="1">
        <v>6.14</v>
      </c>
      <c r="D5" s="1">
        <v>6.94</v>
      </c>
      <c r="E5" s="1">
        <v>4536</v>
      </c>
      <c r="F5" s="1">
        <v>0.06</v>
      </c>
      <c r="G5" s="1">
        <v>0.16</v>
      </c>
      <c r="H5" s="1">
        <v>0.6</v>
      </c>
      <c r="I5" s="1">
        <v>127.42</v>
      </c>
      <c r="J5" s="1">
        <v>36.340000000000003</v>
      </c>
      <c r="K5" s="1">
        <v>0.57999999999999996</v>
      </c>
      <c r="L5" s="1">
        <v>261.72000000000003</v>
      </c>
      <c r="M5" s="1">
        <v>120203</v>
      </c>
      <c r="N5" s="123" t="s">
        <v>161</v>
      </c>
    </row>
    <row r="6" spans="1:15" s="34" customFormat="1" ht="42" customHeight="1" thickBot="1" x14ac:dyDescent="0.3">
      <c r="A6" s="7" t="s">
        <v>76</v>
      </c>
      <c r="B6" s="52">
        <v>20</v>
      </c>
      <c r="C6" s="52">
        <v>4.6399999999999997</v>
      </c>
      <c r="D6" s="52">
        <v>5.9</v>
      </c>
      <c r="E6" s="52">
        <v>0</v>
      </c>
      <c r="F6" s="52">
        <v>8.0000000000000002E-3</v>
      </c>
      <c r="G6" s="52">
        <v>0.06</v>
      </c>
      <c r="H6" s="52">
        <v>0.14000000000000001</v>
      </c>
      <c r="I6" s="52">
        <v>44</v>
      </c>
      <c r="J6" s="52">
        <v>7</v>
      </c>
      <c r="K6" s="52">
        <v>0.2</v>
      </c>
      <c r="L6" s="52">
        <v>72.8</v>
      </c>
      <c r="M6" s="52">
        <v>100102</v>
      </c>
      <c r="N6" s="125" t="s">
        <v>161</v>
      </c>
    </row>
    <row r="7" spans="1:15" ht="28.5" customHeight="1" thickBot="1" x14ac:dyDescent="0.3">
      <c r="A7" s="7" t="s">
        <v>24</v>
      </c>
      <c r="B7" s="52">
        <v>40</v>
      </c>
      <c r="C7" s="52">
        <v>3</v>
      </c>
      <c r="D7" s="52">
        <v>1.1599999999999999</v>
      </c>
      <c r="E7" s="108">
        <v>20.56</v>
      </c>
      <c r="F7" s="52">
        <v>4.3999999999999997E-2</v>
      </c>
      <c r="G7" s="52">
        <v>1.2E-2</v>
      </c>
      <c r="H7" s="108">
        <v>0</v>
      </c>
      <c r="I7" s="52">
        <v>9.4</v>
      </c>
      <c r="J7" s="52">
        <v>5.2</v>
      </c>
      <c r="K7" s="52">
        <v>0.48</v>
      </c>
      <c r="L7" s="52">
        <v>104.8</v>
      </c>
      <c r="M7" s="52">
        <v>200102</v>
      </c>
      <c r="N7" s="123" t="s">
        <v>161</v>
      </c>
    </row>
    <row r="8" spans="1:15" ht="25.5" customHeight="1" thickBot="1" x14ac:dyDescent="0.3">
      <c r="A8" s="7" t="s">
        <v>118</v>
      </c>
      <c r="B8" s="52">
        <v>200</v>
      </c>
      <c r="C8" s="52">
        <v>0</v>
      </c>
      <c r="D8" s="52">
        <v>0</v>
      </c>
      <c r="E8" s="52">
        <v>15.98</v>
      </c>
      <c r="F8" s="52">
        <v>0</v>
      </c>
      <c r="G8" s="52">
        <v>0</v>
      </c>
      <c r="H8" s="52">
        <v>0</v>
      </c>
      <c r="I8" s="52">
        <v>3.94</v>
      </c>
      <c r="J8" s="52">
        <v>0</v>
      </c>
      <c r="K8" s="52">
        <v>0.04</v>
      </c>
      <c r="L8" s="52">
        <v>63.84</v>
      </c>
      <c r="M8" s="52">
        <v>160106</v>
      </c>
      <c r="N8" s="123" t="s">
        <v>161</v>
      </c>
    </row>
    <row r="9" spans="1:15" ht="41.25" customHeight="1" thickBot="1" x14ac:dyDescent="0.3">
      <c r="A9" s="12" t="s">
        <v>121</v>
      </c>
      <c r="B9" s="52">
        <v>10</v>
      </c>
      <c r="C9" s="52">
        <v>0.08</v>
      </c>
      <c r="D9" s="52">
        <v>8.25</v>
      </c>
      <c r="E9" s="52">
        <v>0.08</v>
      </c>
      <c r="F9" s="52">
        <v>0</v>
      </c>
      <c r="G9" s="52">
        <v>0.01</v>
      </c>
      <c r="H9" s="52">
        <v>0</v>
      </c>
      <c r="I9" s="52">
        <v>1.2</v>
      </c>
      <c r="J9" s="52">
        <v>0</v>
      </c>
      <c r="K9" s="52">
        <v>0.02</v>
      </c>
      <c r="L9" s="52">
        <v>74.8</v>
      </c>
      <c r="M9" s="52">
        <v>140113</v>
      </c>
      <c r="N9" s="123" t="s">
        <v>161</v>
      </c>
      <c r="O9" s="102"/>
    </row>
    <row r="10" spans="1:15" ht="15.75" thickBot="1" x14ac:dyDescent="0.3">
      <c r="A10" s="54" t="s">
        <v>25</v>
      </c>
      <c r="B10" s="55">
        <f>SUM(B5:B9)</f>
        <v>470</v>
      </c>
      <c r="C10" s="63">
        <v>17.8</v>
      </c>
      <c r="D10" s="63">
        <v>24.6</v>
      </c>
      <c r="E10" s="63">
        <v>97.77000000000001</v>
      </c>
      <c r="F10" s="63">
        <v>0.628</v>
      </c>
      <c r="G10" s="63">
        <v>0.13</v>
      </c>
      <c r="H10" s="63">
        <v>56</v>
      </c>
      <c r="I10" s="63">
        <v>80.02</v>
      </c>
      <c r="J10" s="63">
        <v>53.28</v>
      </c>
      <c r="K10" s="63">
        <v>2.06</v>
      </c>
      <c r="L10" s="63">
        <v>686.19999999999993</v>
      </c>
      <c r="M10" s="55"/>
      <c r="N10" s="132"/>
      <c r="O10" s="102"/>
    </row>
    <row r="11" spans="1:15" ht="15.75" thickBot="1" x14ac:dyDescent="0.3">
      <c r="A11" s="30" t="s">
        <v>26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5" ht="39" thickBot="1" x14ac:dyDescent="0.3">
      <c r="A12" s="7" t="s">
        <v>120</v>
      </c>
      <c r="B12" s="52">
        <v>200</v>
      </c>
      <c r="C12" s="52">
        <v>2</v>
      </c>
      <c r="D12" s="52">
        <v>0.2</v>
      </c>
      <c r="E12" s="52">
        <v>20.2</v>
      </c>
      <c r="F12" s="52">
        <v>0.02</v>
      </c>
      <c r="G12" s="52">
        <v>0</v>
      </c>
      <c r="H12" s="52">
        <v>4</v>
      </c>
      <c r="I12" s="52">
        <v>14</v>
      </c>
      <c r="J12" s="52">
        <v>8</v>
      </c>
      <c r="K12" s="52">
        <v>2.8</v>
      </c>
      <c r="L12" s="52">
        <v>92</v>
      </c>
      <c r="M12" s="52">
        <v>160223</v>
      </c>
      <c r="N12" s="123" t="s">
        <v>161</v>
      </c>
    </row>
    <row r="13" spans="1:15" ht="15.75" thickBot="1" x14ac:dyDescent="0.3">
      <c r="A13" s="8" t="s">
        <v>25</v>
      </c>
      <c r="B13" s="1">
        <v>200</v>
      </c>
      <c r="C13" s="52">
        <v>2</v>
      </c>
      <c r="D13" s="52">
        <v>0.2</v>
      </c>
      <c r="E13" s="52">
        <v>20.2</v>
      </c>
      <c r="F13" s="52">
        <v>0.02</v>
      </c>
      <c r="G13" s="52">
        <v>0</v>
      </c>
      <c r="H13" s="52">
        <v>4</v>
      </c>
      <c r="I13" s="52">
        <v>34</v>
      </c>
      <c r="J13" s="52">
        <v>8</v>
      </c>
      <c r="K13" s="52">
        <v>2.8</v>
      </c>
      <c r="L13" s="53">
        <v>92</v>
      </c>
      <c r="M13" s="1"/>
      <c r="N13" s="52"/>
    </row>
    <row r="14" spans="1:15" ht="15.75" thickBot="1" x14ac:dyDescent="0.3">
      <c r="A14" s="25" t="s">
        <v>27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5" ht="26.25" customHeight="1" thickBot="1" x14ac:dyDescent="0.3">
      <c r="A15" s="12" t="s">
        <v>115</v>
      </c>
      <c r="B15" s="52">
        <v>60</v>
      </c>
      <c r="C15" s="52">
        <v>0.18</v>
      </c>
      <c r="D15" s="52">
        <v>0.06</v>
      </c>
      <c r="E15" s="52">
        <v>1.02</v>
      </c>
      <c r="F15" s="52">
        <v>0</v>
      </c>
      <c r="G15" s="52">
        <v>0</v>
      </c>
      <c r="H15" s="52">
        <v>3</v>
      </c>
      <c r="I15" s="52">
        <v>0</v>
      </c>
      <c r="J15" s="52">
        <v>0</v>
      </c>
      <c r="K15" s="52">
        <v>0</v>
      </c>
      <c r="L15" s="52">
        <v>7.8</v>
      </c>
      <c r="M15" s="52">
        <v>100503</v>
      </c>
      <c r="N15" s="154" t="s">
        <v>194</v>
      </c>
    </row>
    <row r="16" spans="1:15" ht="26.25" customHeight="1" thickBot="1" x14ac:dyDescent="0.3">
      <c r="A16" s="12" t="s">
        <v>31</v>
      </c>
      <c r="B16" s="52">
        <v>250</v>
      </c>
      <c r="C16" s="52">
        <v>6.4</v>
      </c>
      <c r="D16" s="52">
        <v>10.029999999999999</v>
      </c>
      <c r="E16" s="52">
        <v>11.55</v>
      </c>
      <c r="F16" s="52">
        <v>0</v>
      </c>
      <c r="G16" s="52">
        <v>0</v>
      </c>
      <c r="H16" s="52">
        <v>16.059999999999999</v>
      </c>
      <c r="I16" s="52">
        <v>61.37</v>
      </c>
      <c r="J16" s="52">
        <v>27.03</v>
      </c>
      <c r="K16" s="52">
        <v>1.68</v>
      </c>
      <c r="L16" s="52">
        <v>171.04</v>
      </c>
      <c r="M16" s="52">
        <v>82</v>
      </c>
      <c r="N16" s="125" t="s">
        <v>160</v>
      </c>
    </row>
    <row r="17" spans="1:14" ht="26.25" thickBot="1" x14ac:dyDescent="0.3">
      <c r="A17" s="12" t="s">
        <v>80</v>
      </c>
      <c r="B17" s="52">
        <v>100</v>
      </c>
      <c r="C17" s="52">
        <v>15.69</v>
      </c>
      <c r="D17" s="52">
        <v>4.03</v>
      </c>
      <c r="E17" s="52">
        <v>16.559999999999999</v>
      </c>
      <c r="F17" s="52">
        <v>0.1</v>
      </c>
      <c r="G17" s="52">
        <v>0.08</v>
      </c>
      <c r="H17" s="52">
        <v>0.85</v>
      </c>
      <c r="I17" s="52">
        <v>301.64</v>
      </c>
      <c r="J17" s="52">
        <v>28.05</v>
      </c>
      <c r="K17" s="52">
        <v>0.71</v>
      </c>
      <c r="L17" s="52">
        <v>165.63</v>
      </c>
      <c r="M17" s="52">
        <v>120401</v>
      </c>
      <c r="N17" s="123" t="s">
        <v>161</v>
      </c>
    </row>
    <row r="18" spans="1:14" ht="39" thickBot="1" x14ac:dyDescent="0.3">
      <c r="A18" s="12" t="s">
        <v>81</v>
      </c>
      <c r="B18" s="52">
        <v>180</v>
      </c>
      <c r="C18" s="52">
        <v>7.9379999999999997</v>
      </c>
      <c r="D18" s="52">
        <v>6.1559999999999997</v>
      </c>
      <c r="E18" s="52">
        <v>30.815999999999999</v>
      </c>
      <c r="F18" s="52">
        <v>0.23400000000000001</v>
      </c>
      <c r="G18" s="52">
        <v>0.14399999999999999</v>
      </c>
      <c r="H18" s="52">
        <v>34.97</v>
      </c>
      <c r="I18" s="52">
        <v>34.97</v>
      </c>
      <c r="J18" s="52">
        <v>43.86</v>
      </c>
      <c r="K18" s="52">
        <v>1.74</v>
      </c>
      <c r="L18" s="52">
        <v>194.08</v>
      </c>
      <c r="M18" s="52">
        <v>130106</v>
      </c>
      <c r="N18" s="123" t="s">
        <v>161</v>
      </c>
    </row>
    <row r="19" spans="1:14" ht="39" thickBot="1" x14ac:dyDescent="0.3">
      <c r="A19" s="12" t="s">
        <v>88</v>
      </c>
      <c r="B19" s="52">
        <v>200</v>
      </c>
      <c r="C19" s="52">
        <v>0.68</v>
      </c>
      <c r="D19" s="52">
        <v>0.28000000000000003</v>
      </c>
      <c r="E19" s="52">
        <v>20.76</v>
      </c>
      <c r="F19" s="52">
        <v>0</v>
      </c>
      <c r="G19" s="52">
        <v>0</v>
      </c>
      <c r="H19" s="52">
        <v>100</v>
      </c>
      <c r="I19" s="52">
        <v>21.34</v>
      </c>
      <c r="J19" s="52">
        <v>3.44</v>
      </c>
      <c r="K19" s="52">
        <v>0.56299999999999994</v>
      </c>
      <c r="L19" s="52">
        <v>88.2</v>
      </c>
      <c r="M19" s="52">
        <v>388</v>
      </c>
      <c r="N19" s="125" t="s">
        <v>160</v>
      </c>
    </row>
    <row r="20" spans="1:14" ht="23.25" thickBot="1" x14ac:dyDescent="0.3">
      <c r="A20" s="7" t="s">
        <v>24</v>
      </c>
      <c r="B20" s="52">
        <v>20</v>
      </c>
      <c r="C20" s="52">
        <v>1.5</v>
      </c>
      <c r="D20" s="52">
        <v>0.57999999999999996</v>
      </c>
      <c r="E20" s="52">
        <v>10.28</v>
      </c>
      <c r="F20" s="52">
        <v>2.1999999999999999E-2</v>
      </c>
      <c r="G20" s="52">
        <v>6.0000000000000001E-3</v>
      </c>
      <c r="H20" s="52">
        <v>0</v>
      </c>
      <c r="I20" s="52">
        <v>4.7</v>
      </c>
      <c r="J20" s="52">
        <v>2.6</v>
      </c>
      <c r="K20" s="52">
        <v>0.24</v>
      </c>
      <c r="L20" s="52">
        <v>52.4</v>
      </c>
      <c r="M20" s="52">
        <v>200102</v>
      </c>
      <c r="N20" s="123" t="s">
        <v>161</v>
      </c>
    </row>
    <row r="21" spans="1:14" ht="23.25" thickBot="1" x14ac:dyDescent="0.3">
      <c r="A21" s="7" t="s">
        <v>28</v>
      </c>
      <c r="B21" s="52">
        <v>20</v>
      </c>
      <c r="C21" s="52">
        <v>1.1200000000000001</v>
      </c>
      <c r="D21" s="52">
        <v>0.22</v>
      </c>
      <c r="E21" s="52">
        <v>9.8800000000000008</v>
      </c>
      <c r="F21" s="52">
        <v>2.1999999999999999E-2</v>
      </c>
      <c r="G21" s="52">
        <v>6.0000000000000001E-3</v>
      </c>
      <c r="H21" s="52">
        <v>0</v>
      </c>
      <c r="I21" s="52">
        <v>50</v>
      </c>
      <c r="J21" s="52">
        <v>5</v>
      </c>
      <c r="K21" s="52">
        <v>0.62</v>
      </c>
      <c r="L21" s="53">
        <v>46.4</v>
      </c>
      <c r="M21" s="53">
        <v>200103</v>
      </c>
      <c r="N21" s="123" t="s">
        <v>161</v>
      </c>
    </row>
    <row r="22" spans="1:14" ht="15.75" thickBot="1" x14ac:dyDescent="0.3">
      <c r="A22" s="31" t="s">
        <v>25</v>
      </c>
      <c r="B22" s="52">
        <f>SUM(B15:B21)</f>
        <v>830</v>
      </c>
      <c r="C22" s="53">
        <v>23.03</v>
      </c>
      <c r="D22" s="53">
        <v>24.340000000000003</v>
      </c>
      <c r="E22" s="53">
        <v>95.15</v>
      </c>
      <c r="F22" s="53">
        <v>0.64400000000000002</v>
      </c>
      <c r="G22" s="53">
        <v>1.5070000000000001</v>
      </c>
      <c r="H22" s="53">
        <v>133.32599999999999</v>
      </c>
      <c r="I22" s="53">
        <v>200.81000000000003</v>
      </c>
      <c r="J22" s="53">
        <v>125.92</v>
      </c>
      <c r="K22" s="53">
        <v>26.172999999999998</v>
      </c>
      <c r="L22" s="53">
        <v>744.52</v>
      </c>
      <c r="M22" s="52"/>
      <c r="N22" s="53"/>
    </row>
    <row r="23" spans="1:14" ht="15.75" thickBot="1" x14ac:dyDescent="0.3">
      <c r="A23" s="25" t="s">
        <v>29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ht="23.25" thickBot="1" x14ac:dyDescent="0.3">
      <c r="A24" s="12" t="s">
        <v>82</v>
      </c>
      <c r="B24" s="52">
        <v>100</v>
      </c>
      <c r="C24" s="104">
        <v>44821</v>
      </c>
      <c r="D24" s="52">
        <v>11.43</v>
      </c>
      <c r="E24" s="52">
        <v>20.14</v>
      </c>
      <c r="F24" s="52">
        <v>0.15</v>
      </c>
      <c r="G24" s="52">
        <v>0.27</v>
      </c>
      <c r="H24" s="52">
        <v>0.46</v>
      </c>
      <c r="I24" s="52">
        <v>198.32</v>
      </c>
      <c r="J24" s="52">
        <v>23.11</v>
      </c>
      <c r="K24" s="52">
        <v>0.56999999999999995</v>
      </c>
      <c r="L24" s="52">
        <v>255.22</v>
      </c>
      <c r="M24" s="52">
        <v>120305</v>
      </c>
      <c r="N24" s="123" t="s">
        <v>161</v>
      </c>
    </row>
    <row r="25" spans="1:14" ht="26.25" thickBot="1" x14ac:dyDescent="0.3">
      <c r="A25" s="7" t="s">
        <v>86</v>
      </c>
      <c r="B25" s="52">
        <v>20</v>
      </c>
      <c r="C25" s="52">
        <v>1.44</v>
      </c>
      <c r="D25" s="52">
        <v>1.7</v>
      </c>
      <c r="E25" s="52">
        <v>11.1</v>
      </c>
      <c r="F25" s="52">
        <v>1.2E-2</v>
      </c>
      <c r="G25" s="52">
        <v>7.5999999999999998E-2</v>
      </c>
      <c r="H25" s="52">
        <v>0.2</v>
      </c>
      <c r="I25" s="52">
        <v>61.4</v>
      </c>
      <c r="J25" s="52">
        <v>6.8</v>
      </c>
      <c r="K25" s="52">
        <v>0.04</v>
      </c>
      <c r="L25" s="52">
        <v>65.599999999999994</v>
      </c>
      <c r="M25" s="52">
        <v>140201</v>
      </c>
      <c r="N25" s="123" t="s">
        <v>161</v>
      </c>
    </row>
    <row r="26" spans="1:14" ht="26.25" thickBot="1" x14ac:dyDescent="0.3">
      <c r="A26" s="7" t="s">
        <v>83</v>
      </c>
      <c r="B26" s="55">
        <v>150</v>
      </c>
      <c r="C26" s="55">
        <v>1.35</v>
      </c>
      <c r="D26" s="55">
        <v>0.3</v>
      </c>
      <c r="E26" s="55">
        <v>12.15</v>
      </c>
      <c r="F26" s="55">
        <v>0.06</v>
      </c>
      <c r="G26" s="55">
        <v>4.4999999999999998E-2</v>
      </c>
      <c r="H26" s="55">
        <v>90</v>
      </c>
      <c r="I26" s="55">
        <v>51</v>
      </c>
      <c r="J26" s="55">
        <v>19.5</v>
      </c>
      <c r="K26" s="55">
        <v>0</v>
      </c>
      <c r="L26" s="55">
        <v>64.5</v>
      </c>
      <c r="M26" s="55">
        <v>210102</v>
      </c>
      <c r="N26" s="123" t="s">
        <v>161</v>
      </c>
    </row>
    <row r="27" spans="1:14" ht="39" thickBot="1" x14ac:dyDescent="0.3">
      <c r="A27" s="7" t="s">
        <v>186</v>
      </c>
      <c r="B27" s="52">
        <v>200</v>
      </c>
      <c r="C27" s="52">
        <v>0.04</v>
      </c>
      <c r="D27" s="52">
        <v>0</v>
      </c>
      <c r="E27" s="52">
        <v>16.100000000000001</v>
      </c>
      <c r="F27" s="52">
        <v>0</v>
      </c>
      <c r="G27" s="52">
        <v>0</v>
      </c>
      <c r="H27" s="52">
        <v>1.6</v>
      </c>
      <c r="I27" s="60">
        <v>5.54</v>
      </c>
      <c r="J27" s="60">
        <v>0.48</v>
      </c>
      <c r="K27" s="52">
        <v>0.08</v>
      </c>
      <c r="L27" s="52">
        <v>65.2</v>
      </c>
      <c r="M27" s="52">
        <v>160106</v>
      </c>
      <c r="N27" s="123" t="s">
        <v>161</v>
      </c>
    </row>
    <row r="28" spans="1:14" ht="15.75" thickBot="1" x14ac:dyDescent="0.3">
      <c r="A28" s="30" t="s">
        <v>25</v>
      </c>
      <c r="B28" s="53">
        <f t="shared" ref="B28:L28" si="0">SUM(B24:B27)</f>
        <v>470</v>
      </c>
      <c r="C28" s="53">
        <f t="shared" si="0"/>
        <v>44823.83</v>
      </c>
      <c r="D28" s="53">
        <f t="shared" si="0"/>
        <v>13.43</v>
      </c>
      <c r="E28" s="53">
        <f t="shared" si="0"/>
        <v>59.49</v>
      </c>
      <c r="F28" s="53">
        <f t="shared" si="0"/>
        <v>0.222</v>
      </c>
      <c r="G28" s="53">
        <f t="shared" si="0"/>
        <v>0.39100000000000001</v>
      </c>
      <c r="H28" s="53">
        <f t="shared" si="0"/>
        <v>92.259999999999991</v>
      </c>
      <c r="I28" s="53">
        <f t="shared" si="0"/>
        <v>316.26</v>
      </c>
      <c r="J28" s="53">
        <f t="shared" si="0"/>
        <v>49.889999999999993</v>
      </c>
      <c r="K28" s="53">
        <f t="shared" si="0"/>
        <v>0.69</v>
      </c>
      <c r="L28" s="53">
        <f t="shared" si="0"/>
        <v>450.52</v>
      </c>
      <c r="M28" s="52"/>
      <c r="N28" s="53"/>
    </row>
    <row r="29" spans="1:14" ht="26.25" thickBot="1" x14ac:dyDescent="0.3">
      <c r="A29" s="7" t="s">
        <v>84</v>
      </c>
      <c r="B29" s="52">
        <v>400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15.75" thickBot="1" x14ac:dyDescent="0.3">
      <c r="A30" s="30" t="s">
        <v>30</v>
      </c>
      <c r="B30" s="53">
        <f t="shared" ref="B30:L30" si="1">SUMIF($A:$A,"Итого",B:B)</f>
        <v>1970</v>
      </c>
      <c r="C30" s="53">
        <f t="shared" si="1"/>
        <v>44866.66</v>
      </c>
      <c r="D30" s="53">
        <f t="shared" si="1"/>
        <v>62.57</v>
      </c>
      <c r="E30" s="53">
        <f t="shared" si="1"/>
        <v>272.61</v>
      </c>
      <c r="F30" s="53">
        <f t="shared" si="1"/>
        <v>1.514</v>
      </c>
      <c r="G30" s="53">
        <f t="shared" si="1"/>
        <v>2.028</v>
      </c>
      <c r="H30" s="53">
        <f t="shared" si="1"/>
        <v>285.58600000000001</v>
      </c>
      <c r="I30" s="53">
        <f t="shared" si="1"/>
        <v>631.09</v>
      </c>
      <c r="J30" s="53">
        <f t="shared" si="1"/>
        <v>237.08999999999997</v>
      </c>
      <c r="K30" s="53">
        <f t="shared" si="1"/>
        <v>31.722999999999999</v>
      </c>
      <c r="L30" s="53">
        <f t="shared" si="1"/>
        <v>1973.2399999999998</v>
      </c>
      <c r="M30" s="52"/>
      <c r="N30" s="53"/>
    </row>
    <row r="31" spans="1:14" ht="15.75" x14ac:dyDescent="0.25">
      <c r="A31" s="27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8"/>
      <c r="M31" s="28"/>
    </row>
    <row r="32" spans="1:14" ht="15.75" x14ac:dyDescent="0.25">
      <c r="A32" s="27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8"/>
      <c r="M32" s="28"/>
    </row>
  </sheetData>
  <mergeCells count="8">
    <mergeCell ref="N2:N3"/>
    <mergeCell ref="M2:M3"/>
    <mergeCell ref="A2:A3"/>
    <mergeCell ref="B2:B3"/>
    <mergeCell ref="C2:E2"/>
    <mergeCell ref="F2:H2"/>
    <mergeCell ref="I2:K2"/>
    <mergeCell ref="L2:L3"/>
  </mergeCells>
  <pageMargins left="0.25" right="0.25" top="0.75" bottom="0.75" header="0.3" footer="0.3"/>
  <pageSetup paperSize="9" scale="83" fitToHeight="0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Z33"/>
  <sheetViews>
    <sheetView zoomScale="112" zoomScaleNormal="112" workbookViewId="0">
      <selection activeCell="B24" sqref="B24"/>
    </sheetView>
  </sheetViews>
  <sheetFormatPr defaultRowHeight="15" x14ac:dyDescent="0.25"/>
  <cols>
    <col min="1" max="1" width="25.7109375" customWidth="1"/>
    <col min="2" max="2" width="9.7109375" customWidth="1"/>
    <col min="3" max="4" width="8.7109375" customWidth="1"/>
    <col min="5" max="5" width="8.7109375" style="105" customWidth="1"/>
    <col min="6" max="7" width="8.7109375" customWidth="1"/>
    <col min="8" max="8" width="8.7109375" style="105" customWidth="1"/>
    <col min="9" max="11" width="8.7109375" customWidth="1"/>
    <col min="12" max="12" width="10.7109375" customWidth="1"/>
    <col min="13" max="13" width="13.28515625" customWidth="1"/>
    <col min="14" max="14" width="24.42578125" customWidth="1"/>
  </cols>
  <sheetData>
    <row r="1" spans="1:15" s="34" customFormat="1" ht="16.5" thickBot="1" x14ac:dyDescent="0.3">
      <c r="A1" s="72" t="s">
        <v>50</v>
      </c>
      <c r="E1" s="105"/>
      <c r="H1" s="105"/>
    </row>
    <row r="2" spans="1:15" ht="14.2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148</v>
      </c>
      <c r="G2" s="171"/>
      <c r="H2" s="171"/>
      <c r="I2" s="170" t="s">
        <v>7</v>
      </c>
      <c r="J2" s="171"/>
      <c r="K2" s="172"/>
      <c r="L2" s="168" t="s">
        <v>8</v>
      </c>
      <c r="M2" s="168" t="s">
        <v>162</v>
      </c>
      <c r="N2" s="166" t="s">
        <v>171</v>
      </c>
    </row>
    <row r="3" spans="1:15" ht="36" customHeight="1" thickBot="1" x14ac:dyDescent="0.3">
      <c r="A3" s="169"/>
      <c r="B3" s="169"/>
      <c r="C3" s="2" t="s">
        <v>10</v>
      </c>
      <c r="D3" s="2" t="s">
        <v>11</v>
      </c>
      <c r="E3" s="106" t="s">
        <v>12</v>
      </c>
      <c r="F3" s="2" t="s">
        <v>14</v>
      </c>
      <c r="G3" s="2" t="s">
        <v>15</v>
      </c>
      <c r="H3" s="106" t="s">
        <v>17</v>
      </c>
      <c r="I3" s="2" t="s">
        <v>19</v>
      </c>
      <c r="J3" s="2" t="s">
        <v>20</v>
      </c>
      <c r="K3" s="2" t="s">
        <v>22</v>
      </c>
      <c r="L3" s="169"/>
      <c r="M3" s="169"/>
      <c r="N3" s="167"/>
    </row>
    <row r="4" spans="1:15" ht="15.75" thickBot="1" x14ac:dyDescent="0.3">
      <c r="A4" s="54" t="s">
        <v>23</v>
      </c>
      <c r="B4" s="55"/>
      <c r="C4" s="55"/>
      <c r="D4" s="55"/>
      <c r="E4" s="107"/>
      <c r="F4" s="55"/>
      <c r="G4" s="55"/>
      <c r="H4" s="107"/>
      <c r="I4" s="55"/>
      <c r="J4" s="55"/>
      <c r="K4" s="55"/>
      <c r="L4" s="55"/>
      <c r="M4" s="55"/>
      <c r="N4" s="55"/>
    </row>
    <row r="5" spans="1:15" ht="23.25" customHeight="1" thickBot="1" x14ac:dyDescent="0.3">
      <c r="A5" s="12" t="s">
        <v>152</v>
      </c>
      <c r="B5" s="1">
        <v>200</v>
      </c>
      <c r="C5" s="1">
        <v>5.76</v>
      </c>
      <c r="D5" s="1">
        <v>6.72</v>
      </c>
      <c r="E5" s="1">
        <v>28.54</v>
      </c>
      <c r="F5" s="1">
        <v>0.14000000000000001</v>
      </c>
      <c r="G5" s="1">
        <v>0.12</v>
      </c>
      <c r="H5" s="1">
        <v>0.46</v>
      </c>
      <c r="I5" s="1">
        <v>102.9</v>
      </c>
      <c r="J5" s="1">
        <v>35.68</v>
      </c>
      <c r="K5" s="1">
        <v>0.92</v>
      </c>
      <c r="L5" s="1">
        <v>198.08</v>
      </c>
      <c r="M5" s="1">
        <v>120201</v>
      </c>
      <c r="N5" s="123" t="s">
        <v>161</v>
      </c>
    </row>
    <row r="6" spans="1:15" ht="26.25" thickBot="1" x14ac:dyDescent="0.3">
      <c r="A6" s="12" t="s">
        <v>124</v>
      </c>
      <c r="B6" s="52">
        <v>100</v>
      </c>
      <c r="C6" s="52">
        <v>5</v>
      </c>
      <c r="D6" s="52">
        <v>3.2</v>
      </c>
      <c r="E6" s="108">
        <v>3.5</v>
      </c>
      <c r="F6" s="52">
        <v>0.04</v>
      </c>
      <c r="G6" s="52">
        <v>0.02</v>
      </c>
      <c r="H6" s="108">
        <v>0.6</v>
      </c>
      <c r="I6" s="52">
        <v>122</v>
      </c>
      <c r="J6" s="52">
        <v>15</v>
      </c>
      <c r="K6" s="52">
        <v>0.1</v>
      </c>
      <c r="L6" s="52">
        <v>68</v>
      </c>
      <c r="M6" s="52"/>
      <c r="N6" s="52"/>
    </row>
    <row r="7" spans="1:15" ht="23.25" thickBot="1" x14ac:dyDescent="0.3">
      <c r="A7" s="7" t="s">
        <v>118</v>
      </c>
      <c r="B7" s="52">
        <v>200</v>
      </c>
      <c r="C7" s="52">
        <v>0</v>
      </c>
      <c r="D7" s="52">
        <v>0</v>
      </c>
      <c r="E7" s="108">
        <v>15.98</v>
      </c>
      <c r="F7" s="52">
        <v>0</v>
      </c>
      <c r="G7" s="52">
        <v>0</v>
      </c>
      <c r="H7" s="108">
        <v>0</v>
      </c>
      <c r="I7" s="52">
        <v>3.94</v>
      </c>
      <c r="J7" s="52">
        <v>0</v>
      </c>
      <c r="K7" s="52">
        <v>0.04</v>
      </c>
      <c r="L7" s="52">
        <v>63.84</v>
      </c>
      <c r="M7" s="52">
        <v>160106</v>
      </c>
      <c r="N7" s="123" t="s">
        <v>161</v>
      </c>
    </row>
    <row r="8" spans="1:15" s="34" customFormat="1" ht="23.25" thickBot="1" x14ac:dyDescent="0.3">
      <c r="A8" s="7" t="s">
        <v>147</v>
      </c>
      <c r="B8" s="52">
        <v>200</v>
      </c>
      <c r="C8" s="52">
        <v>3.68</v>
      </c>
      <c r="D8" s="60">
        <v>3.48</v>
      </c>
      <c r="E8" s="52">
        <v>21.62</v>
      </c>
      <c r="F8" s="52">
        <v>0.02</v>
      </c>
      <c r="G8" s="60">
        <v>0.12</v>
      </c>
      <c r="H8" s="60">
        <v>0.54</v>
      </c>
      <c r="I8" s="52">
        <v>114.54</v>
      </c>
      <c r="J8" s="52">
        <v>29.6</v>
      </c>
      <c r="K8" s="52">
        <v>1.02</v>
      </c>
      <c r="L8" s="52">
        <v>133.4</v>
      </c>
      <c r="M8" s="52">
        <v>160102</v>
      </c>
      <c r="N8" s="125" t="s">
        <v>161</v>
      </c>
    </row>
    <row r="9" spans="1:15" ht="39" thickBot="1" x14ac:dyDescent="0.3">
      <c r="A9" s="12" t="s">
        <v>121</v>
      </c>
      <c r="B9" s="52">
        <v>10</v>
      </c>
      <c r="C9" s="52">
        <v>0.08</v>
      </c>
      <c r="D9" s="52">
        <v>8.25</v>
      </c>
      <c r="E9" s="108">
        <v>0.08</v>
      </c>
      <c r="F9" s="52">
        <v>0</v>
      </c>
      <c r="G9" s="52">
        <v>0.01</v>
      </c>
      <c r="H9" s="108">
        <v>0</v>
      </c>
      <c r="I9" s="52">
        <v>1.2</v>
      </c>
      <c r="J9" s="52">
        <v>0</v>
      </c>
      <c r="K9" s="52">
        <v>0.02</v>
      </c>
      <c r="L9" s="52">
        <v>74.8</v>
      </c>
      <c r="M9" s="52">
        <v>140113</v>
      </c>
      <c r="N9" s="123" t="s">
        <v>161</v>
      </c>
    </row>
    <row r="10" spans="1:15" ht="23.25" thickBot="1" x14ac:dyDescent="0.3">
      <c r="A10" s="7" t="s">
        <v>24</v>
      </c>
      <c r="B10" s="52">
        <v>40</v>
      </c>
      <c r="C10" s="52">
        <v>3</v>
      </c>
      <c r="D10" s="52">
        <v>1.1599999999999999</v>
      </c>
      <c r="E10" s="108">
        <v>20.56</v>
      </c>
      <c r="F10" s="52">
        <v>4.3999999999999997E-2</v>
      </c>
      <c r="G10" s="52">
        <v>1.2E-2</v>
      </c>
      <c r="H10" s="108">
        <v>0</v>
      </c>
      <c r="I10" s="52">
        <v>9.4</v>
      </c>
      <c r="J10" s="52">
        <v>5.2</v>
      </c>
      <c r="K10" s="52">
        <v>0.48</v>
      </c>
      <c r="L10" s="52">
        <v>104.8</v>
      </c>
      <c r="M10" s="52">
        <v>200102</v>
      </c>
      <c r="N10" s="123" t="s">
        <v>161</v>
      </c>
      <c r="O10" s="102"/>
    </row>
    <row r="11" spans="1:15" ht="15.75" thickBot="1" x14ac:dyDescent="0.3">
      <c r="A11" s="30" t="s">
        <v>25</v>
      </c>
      <c r="B11" s="52">
        <v>750</v>
      </c>
      <c r="C11" s="53">
        <f t="shared" ref="C11:K11" si="0">SUM(C5:C10)</f>
        <v>17.52</v>
      </c>
      <c r="D11" s="53">
        <f t="shared" si="0"/>
        <v>22.81</v>
      </c>
      <c r="E11" s="109">
        <f t="shared" si="0"/>
        <v>90.28</v>
      </c>
      <c r="F11" s="53">
        <f t="shared" si="0"/>
        <v>0.24399999999999999</v>
      </c>
      <c r="G11" s="53">
        <f t="shared" si="0"/>
        <v>0.28200000000000003</v>
      </c>
      <c r="H11" s="109">
        <f t="shared" si="0"/>
        <v>1.6</v>
      </c>
      <c r="I11" s="53">
        <f t="shared" si="0"/>
        <v>353.97999999999996</v>
      </c>
      <c r="J11" s="53">
        <f t="shared" si="0"/>
        <v>85.48</v>
      </c>
      <c r="K11" s="53">
        <f t="shared" si="0"/>
        <v>2.58</v>
      </c>
      <c r="L11" s="53">
        <f>SUM(L5:L10)</f>
        <v>642.91999999999996</v>
      </c>
      <c r="M11" s="52"/>
      <c r="N11" s="53"/>
    </row>
    <row r="12" spans="1:15" ht="15.75" thickBot="1" x14ac:dyDescent="0.3">
      <c r="A12" s="54" t="s">
        <v>26</v>
      </c>
      <c r="B12" s="55"/>
      <c r="C12" s="55"/>
      <c r="D12" s="55"/>
      <c r="E12" s="107"/>
      <c r="F12" s="55"/>
      <c r="G12" s="55"/>
      <c r="H12" s="107"/>
      <c r="I12" s="55"/>
      <c r="J12" s="55"/>
      <c r="K12" s="55"/>
      <c r="L12" s="55"/>
      <c r="M12" s="55"/>
      <c r="N12" s="55"/>
    </row>
    <row r="13" spans="1:15" ht="51.75" thickBot="1" x14ac:dyDescent="0.3">
      <c r="A13" s="7" t="s">
        <v>123</v>
      </c>
      <c r="B13" s="52">
        <v>200</v>
      </c>
      <c r="C13" s="52">
        <v>6</v>
      </c>
      <c r="D13" s="52">
        <v>6.4</v>
      </c>
      <c r="E13" s="108">
        <v>9.4</v>
      </c>
      <c r="F13" s="52">
        <v>0.04</v>
      </c>
      <c r="G13" s="52">
        <v>0.26</v>
      </c>
      <c r="H13" s="108">
        <v>12</v>
      </c>
      <c r="I13" s="52">
        <v>242</v>
      </c>
      <c r="J13" s="52">
        <v>28</v>
      </c>
      <c r="K13" s="52">
        <v>0.2</v>
      </c>
      <c r="L13" s="52">
        <v>120</v>
      </c>
      <c r="M13" s="52">
        <v>230105</v>
      </c>
      <c r="N13" s="123" t="s">
        <v>161</v>
      </c>
    </row>
    <row r="14" spans="1:15" ht="15.75" thickBot="1" x14ac:dyDescent="0.3">
      <c r="A14" s="30" t="s">
        <v>25</v>
      </c>
      <c r="B14" s="52">
        <v>200</v>
      </c>
      <c r="C14" s="53">
        <f t="shared" ref="C14:L14" si="1">C13</f>
        <v>6</v>
      </c>
      <c r="D14" s="53">
        <f t="shared" si="1"/>
        <v>6.4</v>
      </c>
      <c r="E14" s="109">
        <f t="shared" si="1"/>
        <v>9.4</v>
      </c>
      <c r="F14" s="53">
        <f t="shared" si="1"/>
        <v>0.04</v>
      </c>
      <c r="G14" s="53">
        <f t="shared" si="1"/>
        <v>0.26</v>
      </c>
      <c r="H14" s="109">
        <f t="shared" si="1"/>
        <v>12</v>
      </c>
      <c r="I14" s="53">
        <f t="shared" si="1"/>
        <v>242</v>
      </c>
      <c r="J14" s="53">
        <f t="shared" si="1"/>
        <v>28</v>
      </c>
      <c r="K14" s="53">
        <f t="shared" si="1"/>
        <v>0.2</v>
      </c>
      <c r="L14" s="53">
        <f t="shared" si="1"/>
        <v>120</v>
      </c>
      <c r="M14" s="52"/>
      <c r="N14" s="53"/>
    </row>
    <row r="15" spans="1:15" ht="15.75" thickBot="1" x14ac:dyDescent="0.3">
      <c r="A15" s="54" t="s">
        <v>27</v>
      </c>
      <c r="B15" s="55"/>
      <c r="C15" s="55"/>
      <c r="D15" s="55"/>
      <c r="E15" s="107"/>
      <c r="F15" s="55"/>
      <c r="G15" s="55"/>
      <c r="H15" s="107"/>
      <c r="I15" s="55"/>
      <c r="J15" s="55"/>
      <c r="K15" s="55"/>
      <c r="L15" s="55"/>
      <c r="M15" s="55"/>
      <c r="N15" s="55"/>
    </row>
    <row r="16" spans="1:15" s="34" customFormat="1" ht="23.25" thickBot="1" x14ac:dyDescent="0.3">
      <c r="A16" s="12" t="s">
        <v>113</v>
      </c>
      <c r="B16" s="52">
        <v>100</v>
      </c>
      <c r="C16" s="52">
        <v>1.6</v>
      </c>
      <c r="D16" s="52">
        <v>8.19</v>
      </c>
      <c r="E16" s="108">
        <v>8.2799999999999994</v>
      </c>
      <c r="F16" s="52">
        <v>0.06</v>
      </c>
      <c r="G16" s="52">
        <v>0.05</v>
      </c>
      <c r="H16" s="108">
        <v>8.2799999999999994</v>
      </c>
      <c r="I16" s="52">
        <v>38.450000000000003</v>
      </c>
      <c r="J16" s="52">
        <v>21.2</v>
      </c>
      <c r="K16" s="52">
        <v>0.89</v>
      </c>
      <c r="L16" s="60">
        <v>116.62</v>
      </c>
      <c r="M16" s="52">
        <v>100501</v>
      </c>
      <c r="N16" s="123" t="s">
        <v>161</v>
      </c>
    </row>
    <row r="17" spans="1:26" s="34" customFormat="1" ht="23.25" thickBot="1" x14ac:dyDescent="0.3">
      <c r="A17" s="12" t="s">
        <v>106</v>
      </c>
      <c r="B17" s="1">
        <v>250</v>
      </c>
      <c r="C17" s="1">
        <v>1.9750000000000001</v>
      </c>
      <c r="D17" s="1">
        <v>7.5350000000000001</v>
      </c>
      <c r="E17" s="1">
        <v>12</v>
      </c>
      <c r="F17" s="1">
        <v>2.5000000000000001E-2</v>
      </c>
      <c r="G17" s="1">
        <v>2.5000000000000001E-2</v>
      </c>
      <c r="H17" s="1">
        <v>1.5</v>
      </c>
      <c r="I17" s="1">
        <v>12.15</v>
      </c>
      <c r="J17" s="1">
        <v>7.9249999999999998</v>
      </c>
      <c r="K17" s="1">
        <v>0.47499999999999998</v>
      </c>
      <c r="L17" s="1">
        <v>126.325</v>
      </c>
      <c r="M17" s="1">
        <v>110320</v>
      </c>
      <c r="N17" s="123" t="s">
        <v>161</v>
      </c>
    </row>
    <row r="18" spans="1:26" s="34" customFormat="1" ht="26.25" thickBot="1" x14ac:dyDescent="0.3">
      <c r="A18" s="12" t="s">
        <v>40</v>
      </c>
      <c r="B18" s="1">
        <v>20</v>
      </c>
      <c r="C18" s="1">
        <v>2.1459999999999999</v>
      </c>
      <c r="D18" s="1">
        <v>0.83</v>
      </c>
      <c r="E18" s="1">
        <v>14.7</v>
      </c>
      <c r="F18" s="1">
        <v>3.2000000000000001E-2</v>
      </c>
      <c r="G18" s="1">
        <v>8.0000000000000002E-3</v>
      </c>
      <c r="H18" s="1">
        <v>0</v>
      </c>
      <c r="I18" s="1">
        <v>6.7220000000000004</v>
      </c>
      <c r="J18" s="1" t="s">
        <v>150</v>
      </c>
      <c r="K18" s="1">
        <v>0.34399999999999997</v>
      </c>
      <c r="L18" s="1">
        <v>74.932000000000002</v>
      </c>
      <c r="M18" s="1">
        <v>180601</v>
      </c>
      <c r="N18" s="123" t="s">
        <v>161</v>
      </c>
    </row>
    <row r="19" spans="1:26" s="34" customFormat="1" ht="23.25" thickBot="1" x14ac:dyDescent="0.3">
      <c r="A19" s="12" t="s">
        <v>206</v>
      </c>
      <c r="B19" s="52">
        <v>100</v>
      </c>
      <c r="C19" s="52">
        <v>13.9</v>
      </c>
      <c r="D19" s="52">
        <v>15.49</v>
      </c>
      <c r="E19" s="108">
        <v>4.62</v>
      </c>
      <c r="F19" s="52">
        <v>0.06</v>
      </c>
      <c r="G19" s="52">
        <v>0.11</v>
      </c>
      <c r="H19" s="108">
        <v>2.83</v>
      </c>
      <c r="I19" s="52" t="s">
        <v>158</v>
      </c>
      <c r="J19" s="52">
        <v>19.25</v>
      </c>
      <c r="K19" s="52">
        <v>2.0299999999999998</v>
      </c>
      <c r="L19" s="52">
        <v>209.17</v>
      </c>
      <c r="M19" s="52">
        <v>120503</v>
      </c>
      <c r="N19" s="123" t="s">
        <v>161</v>
      </c>
    </row>
    <row r="20" spans="1:26" ht="23.25" thickBot="1" x14ac:dyDescent="0.3">
      <c r="A20" s="12" t="s">
        <v>32</v>
      </c>
      <c r="B20" s="1">
        <v>180</v>
      </c>
      <c r="C20" s="1">
        <v>7.5960000000000001</v>
      </c>
      <c r="D20" s="1">
        <v>6.4260000000000002</v>
      </c>
      <c r="E20" s="100">
        <v>34.271999999999998</v>
      </c>
      <c r="F20" s="1">
        <v>0.252</v>
      </c>
      <c r="G20" s="1">
        <v>0.126</v>
      </c>
      <c r="H20" s="100">
        <v>0</v>
      </c>
      <c r="I20" s="1">
        <v>14.292</v>
      </c>
      <c r="J20" s="1">
        <v>119.988</v>
      </c>
      <c r="K20" s="1">
        <v>4.032</v>
      </c>
      <c r="L20" s="1">
        <v>225</v>
      </c>
      <c r="M20" s="1">
        <v>130309</v>
      </c>
      <c r="N20" s="123" t="s">
        <v>161</v>
      </c>
    </row>
    <row r="21" spans="1:26" ht="26.25" thickBot="1" x14ac:dyDescent="0.3">
      <c r="A21" s="12" t="s">
        <v>182</v>
      </c>
      <c r="B21" s="52">
        <v>200</v>
      </c>
      <c r="C21" s="52">
        <v>0.68</v>
      </c>
      <c r="D21" s="52">
        <v>0.28000000000000003</v>
      </c>
      <c r="E21" s="52">
        <v>20.76</v>
      </c>
      <c r="F21" s="52">
        <v>0</v>
      </c>
      <c r="G21" s="52">
        <v>0</v>
      </c>
      <c r="H21" s="52">
        <v>100</v>
      </c>
      <c r="I21" s="52">
        <v>21.34</v>
      </c>
      <c r="J21" s="52">
        <v>3.44</v>
      </c>
      <c r="K21" s="52">
        <v>0.56299999999999994</v>
      </c>
      <c r="L21" s="52">
        <v>88.2</v>
      </c>
      <c r="M21" s="52">
        <v>388</v>
      </c>
      <c r="N21" s="125" t="s">
        <v>160</v>
      </c>
    </row>
    <row r="22" spans="1:26" ht="23.25" thickBot="1" x14ac:dyDescent="0.3">
      <c r="A22" s="7" t="s">
        <v>24</v>
      </c>
      <c r="B22" s="52">
        <v>20</v>
      </c>
      <c r="C22" s="52">
        <v>1.5</v>
      </c>
      <c r="D22" s="52">
        <v>0.57999999999999996</v>
      </c>
      <c r="E22" s="108">
        <v>10.28</v>
      </c>
      <c r="F22" s="52">
        <v>2.1999999999999999E-2</v>
      </c>
      <c r="G22" s="52">
        <v>6.0000000000000001E-3</v>
      </c>
      <c r="H22" s="108">
        <v>0</v>
      </c>
      <c r="I22" s="52">
        <v>4.7</v>
      </c>
      <c r="J22" s="52">
        <v>2.6</v>
      </c>
      <c r="K22" s="52">
        <v>0.24</v>
      </c>
      <c r="L22" s="52">
        <v>52.4</v>
      </c>
      <c r="M22" s="52">
        <v>200102</v>
      </c>
      <c r="N22" s="123" t="s">
        <v>161</v>
      </c>
    </row>
    <row r="23" spans="1:26" ht="23.25" thickBot="1" x14ac:dyDescent="0.3">
      <c r="A23" s="7" t="s">
        <v>28</v>
      </c>
      <c r="B23" s="52">
        <v>20</v>
      </c>
      <c r="C23" s="52">
        <v>1.1200000000000001</v>
      </c>
      <c r="D23" s="52">
        <v>0.22</v>
      </c>
      <c r="E23" s="108">
        <v>9.8800000000000008</v>
      </c>
      <c r="F23" s="52">
        <v>2.1999999999999999E-2</v>
      </c>
      <c r="G23" s="52">
        <v>6.0000000000000001E-3</v>
      </c>
      <c r="H23" s="108">
        <v>0</v>
      </c>
      <c r="I23" s="52">
        <v>50</v>
      </c>
      <c r="J23" s="52">
        <v>5</v>
      </c>
      <c r="K23" s="52">
        <v>0.62</v>
      </c>
      <c r="L23" s="53">
        <v>46.4</v>
      </c>
      <c r="M23" s="53">
        <v>200103</v>
      </c>
      <c r="N23" s="123" t="s">
        <v>161</v>
      </c>
    </row>
    <row r="24" spans="1:26" ht="15.75" thickBot="1" x14ac:dyDescent="0.3">
      <c r="A24" s="133" t="s">
        <v>25</v>
      </c>
      <c r="B24" s="52">
        <v>890</v>
      </c>
      <c r="C24" s="53">
        <f>SUM(C16:C23)</f>
        <v>30.517000000000003</v>
      </c>
      <c r="D24" s="53">
        <f t="shared" ref="D24:K24" si="2">SUM(D15:D23)</f>
        <v>39.551000000000002</v>
      </c>
      <c r="E24" s="109">
        <f t="shared" si="2"/>
        <v>114.792</v>
      </c>
      <c r="F24" s="53">
        <f t="shared" si="2"/>
        <v>0.47300000000000003</v>
      </c>
      <c r="G24" s="53">
        <f t="shared" si="2"/>
        <v>0.33100000000000002</v>
      </c>
      <c r="H24" s="109">
        <f t="shared" si="2"/>
        <v>112.61</v>
      </c>
      <c r="I24" s="53">
        <f t="shared" si="2"/>
        <v>147.654</v>
      </c>
      <c r="J24" s="53">
        <f t="shared" si="2"/>
        <v>179.40299999999999</v>
      </c>
      <c r="K24" s="53">
        <f t="shared" si="2"/>
        <v>9.1939999999999991</v>
      </c>
      <c r="L24" s="53">
        <f>SUM(L15:L23)</f>
        <v>939.04700000000003</v>
      </c>
      <c r="M24" s="61"/>
      <c r="N24" s="135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19"/>
    </row>
    <row r="25" spans="1:26" ht="15.75" thickBot="1" x14ac:dyDescent="0.3">
      <c r="A25" s="134" t="s">
        <v>29</v>
      </c>
      <c r="B25" s="55"/>
      <c r="C25" s="55"/>
      <c r="D25" s="55"/>
      <c r="E25" s="107"/>
      <c r="F25" s="55"/>
      <c r="G25" s="55"/>
      <c r="H25" s="107"/>
      <c r="I25" s="55"/>
      <c r="J25" s="55"/>
      <c r="K25" s="52"/>
      <c r="L25" s="58"/>
      <c r="M25" s="59"/>
      <c r="N25" s="5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Z25" s="19"/>
    </row>
    <row r="26" spans="1:26" ht="60.75" thickBot="1" x14ac:dyDescent="0.3">
      <c r="A26" s="37" t="s">
        <v>169</v>
      </c>
      <c r="B26" s="38"/>
      <c r="C26" s="38"/>
      <c r="D26" s="38"/>
      <c r="E26" s="110"/>
      <c r="F26" s="38"/>
      <c r="G26" s="38"/>
      <c r="H26" s="110"/>
      <c r="I26" s="38"/>
      <c r="J26" s="38"/>
      <c r="K26" s="38"/>
      <c r="L26" s="38"/>
      <c r="M26" s="38"/>
      <c r="N26" s="38"/>
    </row>
    <row r="27" spans="1:26" s="34" customFormat="1" ht="39" thickBot="1" x14ac:dyDescent="0.3">
      <c r="A27" s="49" t="s">
        <v>114</v>
      </c>
      <c r="B27" s="1">
        <v>50</v>
      </c>
      <c r="C27" s="1">
        <v>5.5</v>
      </c>
      <c r="D27" s="1">
        <v>11.95</v>
      </c>
      <c r="E27" s="1">
        <v>0.2</v>
      </c>
      <c r="F27" s="1">
        <v>9.5000000000000001E-2</v>
      </c>
      <c r="G27" s="1">
        <v>7.4999999999999997E-2</v>
      </c>
      <c r="H27" s="1">
        <v>0</v>
      </c>
      <c r="I27" s="100">
        <v>17.5</v>
      </c>
      <c r="J27" s="1">
        <v>10</v>
      </c>
      <c r="K27" s="1">
        <v>0.9</v>
      </c>
      <c r="L27" s="1">
        <v>130.35</v>
      </c>
      <c r="M27" s="1">
        <v>120501</v>
      </c>
      <c r="N27" s="123" t="s">
        <v>161</v>
      </c>
    </row>
    <row r="28" spans="1:26" s="34" customFormat="1" ht="51.75" thickBot="1" x14ac:dyDescent="0.3">
      <c r="A28" s="47" t="s">
        <v>205</v>
      </c>
      <c r="B28" s="1">
        <v>100</v>
      </c>
      <c r="C28" s="1">
        <v>9.14</v>
      </c>
      <c r="D28" s="1">
        <v>5.78</v>
      </c>
      <c r="E28" s="1">
        <v>50.81</v>
      </c>
      <c r="F28" s="1">
        <v>0.12</v>
      </c>
      <c r="G28" s="1">
        <v>0.12</v>
      </c>
      <c r="H28" s="1">
        <v>0.19</v>
      </c>
      <c r="I28" s="1">
        <v>59.03</v>
      </c>
      <c r="J28" s="1">
        <v>16.100000000000001</v>
      </c>
      <c r="K28" s="1">
        <v>1.08</v>
      </c>
      <c r="L28" s="1">
        <v>291.62</v>
      </c>
      <c r="M28" s="1">
        <v>190107</v>
      </c>
      <c r="N28" s="154" t="s">
        <v>198</v>
      </c>
    </row>
    <row r="29" spans="1:26" ht="23.25" thickBot="1" x14ac:dyDescent="0.3">
      <c r="A29" s="7" t="s">
        <v>118</v>
      </c>
      <c r="B29" s="52">
        <v>200</v>
      </c>
      <c r="C29" s="52">
        <v>0</v>
      </c>
      <c r="D29" s="52">
        <v>0</v>
      </c>
      <c r="E29" s="108">
        <v>15.98</v>
      </c>
      <c r="F29" s="52">
        <v>0</v>
      </c>
      <c r="G29" s="52">
        <v>0</v>
      </c>
      <c r="H29" s="108">
        <v>0</v>
      </c>
      <c r="I29" s="52">
        <v>3.94</v>
      </c>
      <c r="J29" s="52">
        <v>0</v>
      </c>
      <c r="K29" s="52">
        <v>0.04</v>
      </c>
      <c r="L29" s="52">
        <v>63.84</v>
      </c>
      <c r="M29" s="52">
        <v>160106</v>
      </c>
      <c r="N29" s="123" t="s">
        <v>161</v>
      </c>
    </row>
    <row r="30" spans="1:26" ht="27" thickBot="1" x14ac:dyDescent="0.3">
      <c r="A30" s="36" t="s">
        <v>79</v>
      </c>
      <c r="B30" s="52">
        <v>150</v>
      </c>
      <c r="C30" s="52">
        <v>0.6</v>
      </c>
      <c r="D30" s="52">
        <v>0.6</v>
      </c>
      <c r="E30" s="60">
        <v>14.7</v>
      </c>
      <c r="F30" s="52">
        <v>4.4999999999999998E-2</v>
      </c>
      <c r="G30" s="52">
        <v>0.03</v>
      </c>
      <c r="H30" s="52">
        <v>15</v>
      </c>
      <c r="I30" s="60">
        <v>24</v>
      </c>
      <c r="J30" s="60">
        <v>13.5</v>
      </c>
      <c r="K30" s="52">
        <v>3.3</v>
      </c>
      <c r="L30" s="52">
        <v>70.5</v>
      </c>
      <c r="M30" s="52">
        <v>210110</v>
      </c>
      <c r="N30" s="123" t="s">
        <v>161</v>
      </c>
    </row>
    <row r="31" spans="1:26" ht="15.75" thickBot="1" x14ac:dyDescent="0.3">
      <c r="A31" s="30" t="s">
        <v>25</v>
      </c>
      <c r="B31" s="53">
        <v>500</v>
      </c>
      <c r="C31" s="53">
        <f t="shared" ref="C31:L31" si="3">SUM(C26:C30)</f>
        <v>15.24</v>
      </c>
      <c r="D31" s="53">
        <f t="shared" si="3"/>
        <v>18.330000000000002</v>
      </c>
      <c r="E31" s="109">
        <f t="shared" si="3"/>
        <v>81.690000000000012</v>
      </c>
      <c r="F31" s="53">
        <f t="shared" si="3"/>
        <v>0.26</v>
      </c>
      <c r="G31" s="53">
        <f t="shared" si="3"/>
        <v>0.22500000000000001</v>
      </c>
      <c r="H31" s="109">
        <f t="shared" si="3"/>
        <v>15.19</v>
      </c>
      <c r="I31" s="53">
        <f t="shared" si="3"/>
        <v>104.47</v>
      </c>
      <c r="J31" s="53">
        <f t="shared" si="3"/>
        <v>39.6</v>
      </c>
      <c r="K31" s="53">
        <f t="shared" si="3"/>
        <v>5.32</v>
      </c>
      <c r="L31" s="53">
        <f t="shared" si="3"/>
        <v>556.31000000000006</v>
      </c>
      <c r="M31" s="52"/>
      <c r="N31" s="53"/>
    </row>
    <row r="32" spans="1:26" ht="26.25" thickBot="1" x14ac:dyDescent="0.3">
      <c r="A32" s="7" t="s">
        <v>85</v>
      </c>
      <c r="B32" s="52">
        <v>400</v>
      </c>
      <c r="C32" s="52"/>
      <c r="D32" s="52"/>
      <c r="E32" s="108"/>
      <c r="F32" s="52"/>
      <c r="G32" s="52"/>
      <c r="H32" s="108"/>
      <c r="I32" s="52"/>
      <c r="J32" s="52"/>
      <c r="K32" s="52"/>
      <c r="L32" s="52"/>
      <c r="M32" s="52"/>
      <c r="N32" s="52"/>
    </row>
    <row r="33" spans="1:14" ht="15.75" thickBot="1" x14ac:dyDescent="0.3">
      <c r="A33" s="30" t="s">
        <v>30</v>
      </c>
      <c r="B33" s="52"/>
      <c r="C33" s="53">
        <f t="shared" ref="C33:K33" si="4">SUMIF($A:$A,"Итого",C:C)</f>
        <v>69.277000000000001</v>
      </c>
      <c r="D33" s="53">
        <f t="shared" si="4"/>
        <v>87.090999999999994</v>
      </c>
      <c r="E33" s="109">
        <f t="shared" si="4"/>
        <v>296.16200000000003</v>
      </c>
      <c r="F33" s="53">
        <f t="shared" si="4"/>
        <v>1.0169999999999999</v>
      </c>
      <c r="G33" s="53">
        <f t="shared" si="4"/>
        <v>1.0980000000000001</v>
      </c>
      <c r="H33" s="109">
        <f t="shared" si="4"/>
        <v>141.4</v>
      </c>
      <c r="I33" s="53">
        <f t="shared" si="4"/>
        <v>848.10400000000004</v>
      </c>
      <c r="J33" s="53">
        <f t="shared" si="4"/>
        <v>332.483</v>
      </c>
      <c r="K33" s="53">
        <f t="shared" si="4"/>
        <v>17.294</v>
      </c>
      <c r="L33" s="53">
        <f>SUM(L11+L14+L24+L31)</f>
        <v>2258.277</v>
      </c>
      <c r="M33" s="52"/>
      <c r="N33" s="53"/>
    </row>
  </sheetData>
  <mergeCells count="8">
    <mergeCell ref="N2:N3"/>
    <mergeCell ref="M2:M3"/>
    <mergeCell ref="A2:A3"/>
    <mergeCell ref="B2:B3"/>
    <mergeCell ref="C2:E2"/>
    <mergeCell ref="F2:H2"/>
    <mergeCell ref="I2:K2"/>
    <mergeCell ref="L2:L3"/>
  </mergeCells>
  <pageMargins left="0.25" right="0.25" top="0.75" bottom="0.75" header="0.3" footer="0.3"/>
  <pageSetup paperSize="9" scale="83" fitToHeight="0" orientation="landscape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N29"/>
  <sheetViews>
    <sheetView topLeftCell="A4" zoomScale="112" zoomScaleNormal="112" workbookViewId="0">
      <selection activeCell="A7" sqref="A7"/>
    </sheetView>
  </sheetViews>
  <sheetFormatPr defaultRowHeight="15" x14ac:dyDescent="0.25"/>
  <cols>
    <col min="1" max="1" width="25.7109375" customWidth="1"/>
    <col min="2" max="2" width="9.7109375" customWidth="1"/>
    <col min="3" max="11" width="8.7109375" customWidth="1"/>
    <col min="12" max="12" width="10.7109375" customWidth="1"/>
    <col min="13" max="13" width="11.85546875" style="34" customWidth="1"/>
    <col min="14" max="14" width="24.42578125" customWidth="1"/>
  </cols>
  <sheetData>
    <row r="1" spans="1:14" s="34" customFormat="1" ht="16.5" thickBot="1" x14ac:dyDescent="0.3">
      <c r="A1" s="72" t="s">
        <v>51</v>
      </c>
    </row>
    <row r="2" spans="1:14" ht="1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148</v>
      </c>
      <c r="G2" s="171"/>
      <c r="H2" s="171"/>
      <c r="I2" s="170" t="s">
        <v>7</v>
      </c>
      <c r="J2" s="171"/>
      <c r="K2" s="172"/>
      <c r="L2" s="168" t="s">
        <v>8</v>
      </c>
      <c r="M2" s="168" t="s">
        <v>162</v>
      </c>
      <c r="N2" s="166" t="s">
        <v>171</v>
      </c>
    </row>
    <row r="3" spans="1:14" ht="41.25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74"/>
      <c r="N3" s="167"/>
    </row>
    <row r="4" spans="1:14" ht="15.75" thickBot="1" x14ac:dyDescent="0.3">
      <c r="A4" s="3" t="s">
        <v>23</v>
      </c>
      <c r="B4" s="5"/>
      <c r="C4" s="6"/>
      <c r="D4" s="6"/>
      <c r="E4" s="6"/>
      <c r="F4" s="6"/>
      <c r="G4" s="6"/>
      <c r="H4" s="6"/>
      <c r="I4" s="6"/>
      <c r="J4" s="6"/>
      <c r="K4" s="6"/>
      <c r="L4" s="5"/>
      <c r="M4" s="5"/>
      <c r="N4" s="5"/>
    </row>
    <row r="5" spans="1:14" ht="23.25" thickBot="1" x14ac:dyDescent="0.3">
      <c r="A5" s="12" t="s">
        <v>151</v>
      </c>
      <c r="B5" s="52">
        <v>200</v>
      </c>
      <c r="C5" s="52">
        <v>6.5</v>
      </c>
      <c r="D5" s="52">
        <v>7.72</v>
      </c>
      <c r="E5" s="108">
        <v>30.2</v>
      </c>
      <c r="F5" s="52">
        <v>0.06</v>
      </c>
      <c r="G5" s="52">
        <v>0.18</v>
      </c>
      <c r="H5" s="108">
        <v>0.78</v>
      </c>
      <c r="I5" s="52">
        <v>165.28</v>
      </c>
      <c r="J5" s="52">
        <v>22.94</v>
      </c>
      <c r="K5" s="52">
        <v>0.42</v>
      </c>
      <c r="L5" s="52">
        <v>217.1</v>
      </c>
      <c r="M5" s="52">
        <v>120205</v>
      </c>
      <c r="N5" s="123" t="s">
        <v>161</v>
      </c>
    </row>
    <row r="6" spans="1:14" ht="23.25" thickBot="1" x14ac:dyDescent="0.3">
      <c r="A6" s="7" t="s">
        <v>118</v>
      </c>
      <c r="B6" s="52">
        <v>200</v>
      </c>
      <c r="C6" s="52">
        <v>0</v>
      </c>
      <c r="D6" s="52">
        <v>0</v>
      </c>
      <c r="E6" s="52">
        <v>15.98</v>
      </c>
      <c r="F6" s="52">
        <v>0</v>
      </c>
      <c r="G6" s="52">
        <v>0</v>
      </c>
      <c r="H6" s="52">
        <v>0</v>
      </c>
      <c r="I6" s="52">
        <v>3.94</v>
      </c>
      <c r="J6" s="52">
        <v>0</v>
      </c>
      <c r="K6" s="52">
        <v>0.04</v>
      </c>
      <c r="L6" s="52">
        <v>63.84</v>
      </c>
      <c r="M6" s="52">
        <v>160106</v>
      </c>
      <c r="N6" s="123" t="s">
        <v>161</v>
      </c>
    </row>
    <row r="7" spans="1:14" s="34" customFormat="1" ht="26.25" thickBot="1" x14ac:dyDescent="0.3">
      <c r="A7" s="12" t="s">
        <v>217</v>
      </c>
      <c r="B7" s="1">
        <v>60</v>
      </c>
      <c r="C7" s="1">
        <v>7.41</v>
      </c>
      <c r="D7" s="1">
        <v>12.57</v>
      </c>
      <c r="E7" s="1">
        <v>15.48</v>
      </c>
      <c r="F7" s="1">
        <v>8.4000000000000005E-2</v>
      </c>
      <c r="G7" s="1">
        <v>0.06</v>
      </c>
      <c r="H7" s="1">
        <v>0</v>
      </c>
      <c r="I7" s="1">
        <v>16.05</v>
      </c>
      <c r="J7" s="1">
        <v>10.23</v>
      </c>
      <c r="K7" s="1">
        <v>1.26</v>
      </c>
      <c r="L7" s="1">
        <v>204.6</v>
      </c>
      <c r="M7" s="1">
        <v>100103</v>
      </c>
      <c r="N7" s="123" t="s">
        <v>161</v>
      </c>
    </row>
    <row r="8" spans="1:14" ht="39" thickBot="1" x14ac:dyDescent="0.3">
      <c r="A8" s="12" t="s">
        <v>121</v>
      </c>
      <c r="B8" s="52">
        <v>10</v>
      </c>
      <c r="C8" s="52">
        <v>0.08</v>
      </c>
      <c r="D8" s="52">
        <v>8.25</v>
      </c>
      <c r="E8" s="52">
        <v>0.08</v>
      </c>
      <c r="F8" s="52">
        <v>0</v>
      </c>
      <c r="G8" s="52">
        <v>0.01</v>
      </c>
      <c r="H8" s="52">
        <v>0</v>
      </c>
      <c r="I8" s="52">
        <v>1.2</v>
      </c>
      <c r="J8" s="52">
        <v>0</v>
      </c>
      <c r="K8" s="52">
        <v>0.02</v>
      </c>
      <c r="L8" s="52">
        <v>74.8</v>
      </c>
      <c r="M8" s="52">
        <v>140113</v>
      </c>
      <c r="N8" s="123" t="s">
        <v>161</v>
      </c>
    </row>
    <row r="9" spans="1:14" ht="23.25" thickBot="1" x14ac:dyDescent="0.3">
      <c r="A9" s="7" t="s">
        <v>24</v>
      </c>
      <c r="B9" s="52">
        <v>40</v>
      </c>
      <c r="C9" s="52">
        <v>3</v>
      </c>
      <c r="D9" s="52">
        <v>1.1599999999999999</v>
      </c>
      <c r="E9" s="108">
        <v>20.56</v>
      </c>
      <c r="F9" s="52">
        <v>4.3999999999999997E-2</v>
      </c>
      <c r="G9" s="52">
        <v>1.2E-2</v>
      </c>
      <c r="H9" s="108">
        <v>0</v>
      </c>
      <c r="I9" s="52">
        <v>9.4</v>
      </c>
      <c r="J9" s="52">
        <v>5.2</v>
      </c>
      <c r="K9" s="52">
        <v>0.48</v>
      </c>
      <c r="L9" s="52">
        <v>104.8</v>
      </c>
      <c r="M9" s="52">
        <v>200102</v>
      </c>
      <c r="N9" s="123" t="s">
        <v>161</v>
      </c>
    </row>
    <row r="10" spans="1:14" ht="15.75" thickBot="1" x14ac:dyDescent="0.3">
      <c r="A10" s="30" t="s">
        <v>25</v>
      </c>
      <c r="B10" s="52">
        <v>500</v>
      </c>
      <c r="C10" s="53">
        <f t="shared" ref="C10:L10" si="0">SUM(C5:C9)</f>
        <v>16.990000000000002</v>
      </c>
      <c r="D10" s="53">
        <f t="shared" si="0"/>
        <v>29.7</v>
      </c>
      <c r="E10" s="53">
        <f t="shared" si="0"/>
        <v>82.3</v>
      </c>
      <c r="F10" s="53">
        <f t="shared" si="0"/>
        <v>0.188</v>
      </c>
      <c r="G10" s="53">
        <f t="shared" si="0"/>
        <v>0.26200000000000001</v>
      </c>
      <c r="H10" s="53">
        <f t="shared" si="0"/>
        <v>0.78</v>
      </c>
      <c r="I10" s="53">
        <f t="shared" si="0"/>
        <v>195.87</v>
      </c>
      <c r="J10" s="53">
        <f t="shared" si="0"/>
        <v>38.370000000000005</v>
      </c>
      <c r="K10" s="53">
        <f t="shared" si="0"/>
        <v>2.2199999999999998</v>
      </c>
      <c r="L10" s="53">
        <f t="shared" si="0"/>
        <v>665.13999999999987</v>
      </c>
      <c r="M10" s="52"/>
      <c r="N10" s="52"/>
    </row>
    <row r="11" spans="1:14" ht="15.75" thickBot="1" x14ac:dyDescent="0.3">
      <c r="A11" s="54" t="s">
        <v>26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39" thickBot="1" x14ac:dyDescent="0.3">
      <c r="A12" s="7" t="s">
        <v>120</v>
      </c>
      <c r="B12" s="52">
        <v>200</v>
      </c>
      <c r="C12" s="52">
        <v>2</v>
      </c>
      <c r="D12" s="52">
        <v>0.2</v>
      </c>
      <c r="E12" s="52">
        <v>20.2</v>
      </c>
      <c r="F12" s="52">
        <v>0.02</v>
      </c>
      <c r="G12" s="52">
        <v>0</v>
      </c>
      <c r="H12" s="52">
        <v>4</v>
      </c>
      <c r="I12" s="52">
        <v>14</v>
      </c>
      <c r="J12" s="52">
        <v>8</v>
      </c>
      <c r="K12" s="52">
        <v>2.8</v>
      </c>
      <c r="L12" s="52">
        <v>92</v>
      </c>
      <c r="M12" s="52">
        <v>160223</v>
      </c>
      <c r="N12" s="123" t="s">
        <v>161</v>
      </c>
    </row>
    <row r="13" spans="1:14" ht="15.75" thickBot="1" x14ac:dyDescent="0.3">
      <c r="A13" s="8" t="s">
        <v>25</v>
      </c>
      <c r="B13" s="1">
        <v>200</v>
      </c>
      <c r="C13" s="52">
        <v>2</v>
      </c>
      <c r="D13" s="52">
        <v>0.2</v>
      </c>
      <c r="E13" s="52">
        <v>20.2</v>
      </c>
      <c r="F13" s="52">
        <v>0.02</v>
      </c>
      <c r="G13" s="52">
        <v>0</v>
      </c>
      <c r="H13" s="52">
        <v>4</v>
      </c>
      <c r="I13" s="52">
        <v>34</v>
      </c>
      <c r="J13" s="52">
        <v>8</v>
      </c>
      <c r="K13" s="52">
        <v>2.8</v>
      </c>
      <c r="L13" s="53">
        <v>92</v>
      </c>
      <c r="M13" s="1"/>
      <c r="N13" s="52"/>
    </row>
    <row r="14" spans="1:14" ht="15.75" thickBot="1" x14ac:dyDescent="0.3">
      <c r="A14" s="54" t="s">
        <v>27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s="34" customFormat="1" ht="23.25" thickBot="1" x14ac:dyDescent="0.3">
      <c r="A15" s="49" t="s">
        <v>41</v>
      </c>
      <c r="B15" s="1">
        <v>100</v>
      </c>
      <c r="C15" s="1">
        <v>1.1000000000000001</v>
      </c>
      <c r="D15" s="1">
        <v>0.2</v>
      </c>
      <c r="E15" s="1">
        <v>3.8</v>
      </c>
      <c r="F15" s="1">
        <v>0.06</v>
      </c>
      <c r="G15" s="1">
        <v>0.04</v>
      </c>
      <c r="H15" s="1">
        <v>25</v>
      </c>
      <c r="I15" s="1">
        <v>14</v>
      </c>
      <c r="J15" s="1">
        <v>20</v>
      </c>
      <c r="K15" s="1">
        <v>0.9</v>
      </c>
      <c r="L15" s="1">
        <v>24</v>
      </c>
      <c r="M15" s="1">
        <v>100520</v>
      </c>
      <c r="N15" s="123" t="s">
        <v>161</v>
      </c>
    </row>
    <row r="16" spans="1:14" s="34" customFormat="1" ht="23.25" thickBot="1" x14ac:dyDescent="0.3">
      <c r="A16" s="12" t="s">
        <v>189</v>
      </c>
      <c r="B16" s="52">
        <v>250</v>
      </c>
      <c r="C16" s="52">
        <v>2.5</v>
      </c>
      <c r="D16" s="52">
        <v>3.0750000000000002</v>
      </c>
      <c r="E16" s="52">
        <v>11.55</v>
      </c>
      <c r="F16" s="52">
        <v>7.4999999999999997E-2</v>
      </c>
      <c r="G16" s="52">
        <v>7.4999999999999997E-2</v>
      </c>
      <c r="H16" s="52">
        <v>10.4</v>
      </c>
      <c r="I16" s="52">
        <v>30.875</v>
      </c>
      <c r="J16" s="52">
        <v>20.399999999999999</v>
      </c>
      <c r="K16" s="52">
        <v>0.625</v>
      </c>
      <c r="L16" s="52">
        <v>84.6</v>
      </c>
      <c r="M16" s="20">
        <v>110405</v>
      </c>
      <c r="N16" s="123" t="s">
        <v>161</v>
      </c>
    </row>
    <row r="17" spans="1:14" s="34" customFormat="1" ht="26.25" thickBot="1" x14ac:dyDescent="0.3">
      <c r="A17" s="12" t="s">
        <v>92</v>
      </c>
      <c r="B17" s="52">
        <v>280</v>
      </c>
      <c r="C17" s="52">
        <v>25.92</v>
      </c>
      <c r="D17" s="52">
        <v>28.94</v>
      </c>
      <c r="E17" s="52">
        <v>26.53</v>
      </c>
      <c r="F17" s="52">
        <v>0</v>
      </c>
      <c r="G17" s="52">
        <v>0</v>
      </c>
      <c r="H17" s="52">
        <v>10.82</v>
      </c>
      <c r="I17" s="52">
        <v>48.8</v>
      </c>
      <c r="J17" s="52">
        <v>67.97</v>
      </c>
      <c r="K17" s="52">
        <v>6.17</v>
      </c>
      <c r="L17" s="52">
        <v>472</v>
      </c>
      <c r="M17" s="52">
        <v>259</v>
      </c>
      <c r="N17" s="125" t="s">
        <v>160</v>
      </c>
    </row>
    <row r="18" spans="1:14" s="34" customFormat="1" ht="39" thickBot="1" x14ac:dyDescent="0.3">
      <c r="A18" s="12" t="s">
        <v>202</v>
      </c>
      <c r="B18" s="1">
        <v>200</v>
      </c>
      <c r="C18" s="1">
        <v>0.12</v>
      </c>
      <c r="D18" s="1">
        <v>0.02</v>
      </c>
      <c r="E18" s="1">
        <v>12.4</v>
      </c>
      <c r="F18" s="1">
        <v>0</v>
      </c>
      <c r="G18" s="1">
        <v>0</v>
      </c>
      <c r="H18" s="1">
        <v>5.6</v>
      </c>
      <c r="I18" s="1">
        <v>5.96</v>
      </c>
      <c r="J18" s="1">
        <v>1.68</v>
      </c>
      <c r="K18" s="1">
        <v>0.12</v>
      </c>
      <c r="L18" s="1">
        <v>50.26</v>
      </c>
      <c r="M18" s="141">
        <v>160213</v>
      </c>
      <c r="N18" s="123" t="s">
        <v>161</v>
      </c>
    </row>
    <row r="19" spans="1:14" ht="23.25" thickBot="1" x14ac:dyDescent="0.3">
      <c r="A19" s="7" t="s">
        <v>28</v>
      </c>
      <c r="B19" s="52">
        <v>20</v>
      </c>
      <c r="C19" s="52">
        <v>1.1200000000000001</v>
      </c>
      <c r="D19" s="52">
        <v>0.22</v>
      </c>
      <c r="E19" s="52">
        <v>9.8800000000000008</v>
      </c>
      <c r="F19" s="52">
        <v>2.1999999999999999E-2</v>
      </c>
      <c r="G19" s="52">
        <v>6.0000000000000001E-3</v>
      </c>
      <c r="H19" s="52">
        <v>0</v>
      </c>
      <c r="I19" s="52">
        <v>50</v>
      </c>
      <c r="J19" s="52">
        <v>5</v>
      </c>
      <c r="K19" s="52">
        <v>0.62</v>
      </c>
      <c r="L19" s="53">
        <v>46.4</v>
      </c>
      <c r="M19" s="53">
        <v>200103</v>
      </c>
      <c r="N19" s="123" t="s">
        <v>161</v>
      </c>
    </row>
    <row r="20" spans="1:14" s="34" customFormat="1" ht="23.25" thickBot="1" x14ac:dyDescent="0.3">
      <c r="A20" s="7" t="s">
        <v>24</v>
      </c>
      <c r="B20" s="52">
        <v>20</v>
      </c>
      <c r="C20" s="52">
        <v>1.5</v>
      </c>
      <c r="D20" s="52">
        <v>0.57999999999999996</v>
      </c>
      <c r="E20" s="52">
        <v>10.28</v>
      </c>
      <c r="F20" s="52">
        <v>2.1999999999999999E-2</v>
      </c>
      <c r="G20" s="52">
        <v>6.0000000000000001E-3</v>
      </c>
      <c r="H20" s="52">
        <v>0</v>
      </c>
      <c r="I20" s="52">
        <v>4.7</v>
      </c>
      <c r="J20" s="52">
        <v>2.6</v>
      </c>
      <c r="K20" s="52">
        <v>0.24</v>
      </c>
      <c r="L20" s="52">
        <v>52.4</v>
      </c>
      <c r="M20" s="52">
        <v>200102</v>
      </c>
      <c r="N20" s="123" t="s">
        <v>161</v>
      </c>
    </row>
    <row r="21" spans="1:14" ht="15.75" thickBot="1" x14ac:dyDescent="0.3">
      <c r="A21" s="25" t="s">
        <v>25</v>
      </c>
      <c r="B21" s="53">
        <v>870</v>
      </c>
      <c r="C21" s="53">
        <f t="shared" ref="C21:K21" si="1">SUM(C19:C20)</f>
        <v>2.62</v>
      </c>
      <c r="D21" s="53">
        <f t="shared" si="1"/>
        <v>0.79999999999999993</v>
      </c>
      <c r="E21" s="53">
        <f t="shared" si="1"/>
        <v>20.16</v>
      </c>
      <c r="F21" s="53">
        <f t="shared" si="1"/>
        <v>4.3999999999999997E-2</v>
      </c>
      <c r="G21" s="53">
        <f t="shared" si="1"/>
        <v>1.2E-2</v>
      </c>
      <c r="H21" s="53">
        <f t="shared" si="1"/>
        <v>0</v>
      </c>
      <c r="I21" s="53">
        <f t="shared" si="1"/>
        <v>54.7</v>
      </c>
      <c r="J21" s="53">
        <f t="shared" si="1"/>
        <v>7.6</v>
      </c>
      <c r="K21" s="53">
        <f t="shared" si="1"/>
        <v>0.86</v>
      </c>
      <c r="L21" s="53">
        <f>SUM(L15:L20)</f>
        <v>729.66</v>
      </c>
      <c r="M21" s="52"/>
      <c r="N21" s="52"/>
    </row>
    <row r="22" spans="1:14" ht="15.75" thickBot="1" x14ac:dyDescent="0.3">
      <c r="A22" s="57" t="s">
        <v>29</v>
      </c>
      <c r="B22" s="55"/>
      <c r="C22" s="55"/>
      <c r="D22" s="55"/>
      <c r="E22" s="55"/>
      <c r="F22" s="55"/>
      <c r="G22" s="55"/>
      <c r="H22" s="55"/>
      <c r="I22" s="55"/>
      <c r="J22" s="55"/>
      <c r="K22" s="52"/>
      <c r="L22" s="58"/>
      <c r="M22" s="59"/>
      <c r="N22" s="59"/>
    </row>
    <row r="23" spans="1:14" ht="26.25" thickBot="1" x14ac:dyDescent="0.3">
      <c r="A23" s="13" t="s">
        <v>139</v>
      </c>
      <c r="B23" s="52">
        <v>30</v>
      </c>
      <c r="C23" s="52">
        <v>3.38</v>
      </c>
      <c r="D23" s="52">
        <v>3.77</v>
      </c>
      <c r="E23" s="52">
        <v>35.79</v>
      </c>
      <c r="F23" s="52">
        <v>0.11</v>
      </c>
      <c r="G23" s="52">
        <v>0</v>
      </c>
      <c r="H23" s="52">
        <v>0</v>
      </c>
      <c r="I23" s="52">
        <v>9.8000000000000007</v>
      </c>
      <c r="J23" s="52">
        <v>13.83</v>
      </c>
      <c r="K23" s="52">
        <v>0.72</v>
      </c>
      <c r="L23" s="52">
        <v>190.17</v>
      </c>
      <c r="M23" s="52"/>
      <c r="N23" s="52"/>
    </row>
    <row r="24" spans="1:14" ht="39" thickBot="1" x14ac:dyDescent="0.3">
      <c r="A24" s="7" t="s">
        <v>186</v>
      </c>
      <c r="B24" s="52">
        <v>200</v>
      </c>
      <c r="C24" s="52">
        <v>0.04</v>
      </c>
      <c r="D24" s="52">
        <v>0</v>
      </c>
      <c r="E24" s="52">
        <v>16.100000000000001</v>
      </c>
      <c r="F24" s="52">
        <v>0</v>
      </c>
      <c r="G24" s="52">
        <v>0</v>
      </c>
      <c r="H24" s="52">
        <v>1.6</v>
      </c>
      <c r="I24" s="60">
        <v>5.54</v>
      </c>
      <c r="J24" s="60">
        <v>0.48</v>
      </c>
      <c r="K24" s="52">
        <v>0.08</v>
      </c>
      <c r="L24" s="52">
        <v>65.2</v>
      </c>
      <c r="M24" s="52">
        <v>160106</v>
      </c>
      <c r="N24" s="136" t="s">
        <v>179</v>
      </c>
    </row>
    <row r="25" spans="1:14" ht="26.25" thickBot="1" x14ac:dyDescent="0.3">
      <c r="A25" s="12" t="s">
        <v>135</v>
      </c>
      <c r="B25" s="52">
        <v>100</v>
      </c>
      <c r="C25" s="52">
        <v>4.5</v>
      </c>
      <c r="D25" s="52">
        <v>4.2</v>
      </c>
      <c r="E25" s="52">
        <v>19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131</v>
      </c>
      <c r="M25" s="52"/>
      <c r="N25" s="52"/>
    </row>
    <row r="26" spans="1:14" ht="26.25" thickBot="1" x14ac:dyDescent="0.3">
      <c r="A26" s="12" t="s">
        <v>89</v>
      </c>
      <c r="B26" s="52">
        <v>150</v>
      </c>
      <c r="C26" s="52">
        <v>1.2</v>
      </c>
      <c r="D26" s="52">
        <v>0.3</v>
      </c>
      <c r="E26" s="52">
        <v>11.25</v>
      </c>
      <c r="F26" s="52">
        <v>0.09</v>
      </c>
      <c r="G26" s="52">
        <v>4.4999999999999998E-2</v>
      </c>
      <c r="H26" s="52">
        <v>57</v>
      </c>
      <c r="I26" s="52">
        <v>52.5</v>
      </c>
      <c r="J26" s="52">
        <v>16.5</v>
      </c>
      <c r="K26" s="52">
        <v>0</v>
      </c>
      <c r="L26" s="52">
        <v>57</v>
      </c>
      <c r="M26" s="52">
        <v>210106</v>
      </c>
      <c r="N26" s="136" t="s">
        <v>179</v>
      </c>
    </row>
    <row r="27" spans="1:14" ht="23.25" thickBot="1" x14ac:dyDescent="0.3">
      <c r="A27" s="30" t="s">
        <v>25</v>
      </c>
      <c r="B27" s="52">
        <v>480</v>
      </c>
      <c r="C27" s="53">
        <f t="shared" ref="C27:L27" si="2">SUM(C23:C26)</f>
        <v>9.1199999999999992</v>
      </c>
      <c r="D27" s="53">
        <f t="shared" si="2"/>
        <v>8.2700000000000014</v>
      </c>
      <c r="E27" s="53">
        <f t="shared" si="2"/>
        <v>82.14</v>
      </c>
      <c r="F27" s="53">
        <f t="shared" si="2"/>
        <v>0.2</v>
      </c>
      <c r="G27" s="53">
        <f t="shared" si="2"/>
        <v>4.4999999999999998E-2</v>
      </c>
      <c r="H27" s="53">
        <f t="shared" si="2"/>
        <v>58.6</v>
      </c>
      <c r="I27" s="53">
        <f t="shared" si="2"/>
        <v>67.84</v>
      </c>
      <c r="J27" s="53">
        <f t="shared" si="2"/>
        <v>30.810000000000002</v>
      </c>
      <c r="K27" s="53">
        <f t="shared" si="2"/>
        <v>0.79999999999999993</v>
      </c>
      <c r="L27" s="53">
        <f t="shared" si="2"/>
        <v>443.37</v>
      </c>
      <c r="M27" s="52">
        <f>SUM(M19:M25)</f>
        <v>560311</v>
      </c>
      <c r="N27" s="136" t="s">
        <v>179</v>
      </c>
    </row>
    <row r="28" spans="1:14" ht="26.25" thickBot="1" x14ac:dyDescent="0.3">
      <c r="A28" s="7" t="s">
        <v>90</v>
      </c>
      <c r="B28" s="52">
        <v>400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ht="15.75" thickBot="1" x14ac:dyDescent="0.3">
      <c r="A29" s="30" t="s">
        <v>30</v>
      </c>
      <c r="B29" s="52"/>
      <c r="C29" s="53">
        <f t="shared" ref="C29:K29" si="3">SUMIF($A:$A,"Итого",C:C)</f>
        <v>30.730000000000004</v>
      </c>
      <c r="D29" s="53">
        <f t="shared" si="3"/>
        <v>38.97</v>
      </c>
      <c r="E29" s="53">
        <f t="shared" si="3"/>
        <v>204.8</v>
      </c>
      <c r="F29" s="53">
        <f t="shared" si="3"/>
        <v>0.45200000000000001</v>
      </c>
      <c r="G29" s="53">
        <f t="shared" si="3"/>
        <v>0.31900000000000001</v>
      </c>
      <c r="H29" s="53">
        <f t="shared" si="3"/>
        <v>63.38</v>
      </c>
      <c r="I29" s="53">
        <f t="shared" si="3"/>
        <v>352.40999999999997</v>
      </c>
      <c r="J29" s="53">
        <f t="shared" si="3"/>
        <v>84.78</v>
      </c>
      <c r="K29" s="53">
        <f t="shared" si="3"/>
        <v>6.68</v>
      </c>
      <c r="L29" s="53">
        <v>1855.03</v>
      </c>
      <c r="M29" s="52"/>
      <c r="N29" s="52"/>
    </row>
  </sheetData>
  <mergeCells count="8">
    <mergeCell ref="N2:N3"/>
    <mergeCell ref="A2:A3"/>
    <mergeCell ref="B2:B3"/>
    <mergeCell ref="C2:E2"/>
    <mergeCell ref="F2:H2"/>
    <mergeCell ref="I2:K2"/>
    <mergeCell ref="L2:L3"/>
    <mergeCell ref="M2:M3"/>
  </mergeCells>
  <pageMargins left="0.25" right="0.25" top="0.75" bottom="0.75" header="0.3" footer="0.3"/>
  <pageSetup paperSize="9" scale="83" fitToHeight="0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30"/>
  <sheetViews>
    <sheetView topLeftCell="A16" zoomScale="110" zoomScaleNormal="110" workbookViewId="0">
      <selection activeCell="N16" sqref="N16"/>
    </sheetView>
  </sheetViews>
  <sheetFormatPr defaultRowHeight="15" x14ac:dyDescent="0.25"/>
  <cols>
    <col min="1" max="1" width="25.7109375" customWidth="1"/>
    <col min="2" max="2" width="9.7109375" customWidth="1"/>
    <col min="3" max="11" width="8.7109375" customWidth="1"/>
    <col min="12" max="12" width="10.7109375" customWidth="1"/>
    <col min="13" max="13" width="13.42578125" customWidth="1"/>
    <col min="14" max="14" width="23.140625" style="34" customWidth="1"/>
    <col min="15" max="16" width="13.42578125" style="34" customWidth="1"/>
  </cols>
  <sheetData>
    <row r="1" spans="1:16" s="34" customFormat="1" ht="16.5" thickBot="1" x14ac:dyDescent="0.3">
      <c r="A1" s="72" t="s">
        <v>52</v>
      </c>
    </row>
    <row r="2" spans="1:16" ht="1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149</v>
      </c>
      <c r="G2" s="171"/>
      <c r="H2" s="171"/>
      <c r="I2" s="170" t="s">
        <v>7</v>
      </c>
      <c r="J2" s="171"/>
      <c r="K2" s="172"/>
      <c r="L2" s="168" t="s">
        <v>8</v>
      </c>
      <c r="M2" s="168" t="s">
        <v>162</v>
      </c>
      <c r="N2" s="166" t="s">
        <v>171</v>
      </c>
      <c r="O2" s="112"/>
      <c r="P2" s="112"/>
    </row>
    <row r="3" spans="1:16" ht="39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69"/>
      <c r="N3" s="167"/>
      <c r="O3" s="112"/>
      <c r="P3" s="112"/>
    </row>
    <row r="4" spans="1:16" ht="15.75" thickBot="1" x14ac:dyDescent="0.3">
      <c r="A4" s="46" t="s">
        <v>23</v>
      </c>
      <c r="B4" s="5"/>
      <c r="C4" s="6"/>
      <c r="D4" s="6"/>
      <c r="E4" s="6"/>
      <c r="F4" s="6"/>
      <c r="G4" s="6"/>
      <c r="H4" s="6"/>
      <c r="I4" s="6"/>
      <c r="J4" s="6"/>
      <c r="K4" s="6"/>
      <c r="L4" s="5"/>
      <c r="M4" s="5"/>
      <c r="N4" s="5"/>
      <c r="O4" s="137"/>
      <c r="P4" s="137"/>
    </row>
    <row r="5" spans="1:16" ht="26.25" thickBot="1" x14ac:dyDescent="0.3">
      <c r="A5" s="12" t="s">
        <v>33</v>
      </c>
      <c r="B5" s="1">
        <v>200</v>
      </c>
      <c r="C5" s="1">
        <v>7.78</v>
      </c>
      <c r="D5" s="1">
        <v>7.86</v>
      </c>
      <c r="E5" s="1">
        <v>45.88</v>
      </c>
      <c r="F5" s="1" t="s">
        <v>173</v>
      </c>
      <c r="G5" s="1">
        <v>0.16</v>
      </c>
      <c r="H5" s="1">
        <v>0.66</v>
      </c>
      <c r="I5" s="1">
        <v>144.36000000000001</v>
      </c>
      <c r="J5" s="1">
        <v>47.46</v>
      </c>
      <c r="K5" s="1">
        <v>1.04</v>
      </c>
      <c r="L5" s="1">
        <v>285.26</v>
      </c>
      <c r="M5" s="1">
        <v>120211</v>
      </c>
      <c r="N5" s="123" t="s">
        <v>161</v>
      </c>
      <c r="O5" s="115"/>
      <c r="P5" s="115"/>
    </row>
    <row r="6" spans="1:16" ht="23.25" thickBot="1" x14ac:dyDescent="0.3">
      <c r="A6" s="7" t="s">
        <v>118</v>
      </c>
      <c r="B6" s="52">
        <v>200</v>
      </c>
      <c r="C6" s="52">
        <v>0</v>
      </c>
      <c r="D6" s="52">
        <v>0</v>
      </c>
      <c r="E6" s="52">
        <v>15.98</v>
      </c>
      <c r="F6" s="52">
        <v>0</v>
      </c>
      <c r="G6" s="52">
        <v>0</v>
      </c>
      <c r="H6" s="52">
        <v>0</v>
      </c>
      <c r="I6" s="52">
        <v>3.94</v>
      </c>
      <c r="J6" s="52">
        <v>0</v>
      </c>
      <c r="K6" s="52">
        <v>0.04</v>
      </c>
      <c r="L6" s="52">
        <v>63.84</v>
      </c>
      <c r="M6" s="52">
        <v>160106</v>
      </c>
      <c r="N6" s="123" t="s">
        <v>161</v>
      </c>
      <c r="O6" s="115"/>
      <c r="P6" s="115"/>
    </row>
    <row r="7" spans="1:16" ht="23.25" thickBot="1" x14ac:dyDescent="0.3">
      <c r="A7" s="7" t="s">
        <v>24</v>
      </c>
      <c r="B7" s="52">
        <v>40</v>
      </c>
      <c r="C7" s="52">
        <v>3</v>
      </c>
      <c r="D7" s="52">
        <v>1.1599999999999999</v>
      </c>
      <c r="E7" s="108">
        <v>20.56</v>
      </c>
      <c r="F7" s="52">
        <v>4.3999999999999997E-2</v>
      </c>
      <c r="G7" s="52">
        <v>1.2E-2</v>
      </c>
      <c r="H7" s="108">
        <v>0</v>
      </c>
      <c r="I7" s="52">
        <v>9.4</v>
      </c>
      <c r="J7" s="52">
        <v>5.2</v>
      </c>
      <c r="K7" s="52">
        <v>0.48</v>
      </c>
      <c r="L7" s="52">
        <v>104.8</v>
      </c>
      <c r="M7" s="52">
        <v>200102</v>
      </c>
      <c r="N7" s="123" t="s">
        <v>161</v>
      </c>
      <c r="O7" s="115"/>
      <c r="P7" s="115"/>
    </row>
    <row r="8" spans="1:16" s="34" customFormat="1" ht="34.5" thickBot="1" x14ac:dyDescent="0.3">
      <c r="A8" s="12" t="s">
        <v>142</v>
      </c>
      <c r="B8" s="1">
        <v>40</v>
      </c>
      <c r="C8" s="1">
        <v>2.008</v>
      </c>
      <c r="D8" s="1">
        <v>3.1440000000000001</v>
      </c>
      <c r="E8" s="1">
        <v>23.103999999999999</v>
      </c>
      <c r="F8" s="1">
        <v>0.04</v>
      </c>
      <c r="G8" s="1">
        <v>2.4E-2</v>
      </c>
      <c r="H8" s="1">
        <v>0.38400000000000001</v>
      </c>
      <c r="I8" s="1">
        <v>8.4</v>
      </c>
      <c r="J8" s="1">
        <v>0</v>
      </c>
      <c r="K8" s="1">
        <v>0.55200000000000005</v>
      </c>
      <c r="L8" s="14">
        <v>128.80000000000001</v>
      </c>
      <c r="M8" s="1">
        <v>2</v>
      </c>
      <c r="N8" s="153" t="s">
        <v>172</v>
      </c>
      <c r="O8" s="115"/>
      <c r="P8" s="115"/>
    </row>
    <row r="9" spans="1:16" ht="39" thickBot="1" x14ac:dyDescent="0.3">
      <c r="A9" s="12" t="s">
        <v>121</v>
      </c>
      <c r="B9" s="52">
        <v>10</v>
      </c>
      <c r="C9" s="52">
        <v>0.08</v>
      </c>
      <c r="D9" s="52">
        <v>8.25</v>
      </c>
      <c r="E9" s="52">
        <v>0.08</v>
      </c>
      <c r="F9" s="52">
        <v>0</v>
      </c>
      <c r="G9" s="52">
        <v>0.01</v>
      </c>
      <c r="H9" s="52">
        <v>0</v>
      </c>
      <c r="I9" s="52">
        <v>1.2</v>
      </c>
      <c r="J9" s="52">
        <v>0</v>
      </c>
      <c r="K9" s="52">
        <v>0.02</v>
      </c>
      <c r="L9" s="52">
        <v>74.8</v>
      </c>
      <c r="M9" s="52">
        <v>140113</v>
      </c>
      <c r="N9" s="123" t="s">
        <v>161</v>
      </c>
      <c r="O9" s="115"/>
      <c r="P9" s="115"/>
    </row>
    <row r="10" spans="1:16" ht="15.75" thickBot="1" x14ac:dyDescent="0.3">
      <c r="A10" s="45" t="s">
        <v>25</v>
      </c>
      <c r="B10" s="1">
        <v>490</v>
      </c>
      <c r="C10" s="15">
        <f t="shared" ref="C10:L10" si="0">SUM(C5:C9)</f>
        <v>12.868</v>
      </c>
      <c r="D10" s="15">
        <f t="shared" si="0"/>
        <v>20.414000000000001</v>
      </c>
      <c r="E10" s="15">
        <f t="shared" si="0"/>
        <v>105.604</v>
      </c>
      <c r="F10" s="15">
        <f t="shared" si="0"/>
        <v>8.3999999999999991E-2</v>
      </c>
      <c r="G10" s="15">
        <f t="shared" si="0"/>
        <v>0.20600000000000002</v>
      </c>
      <c r="H10" s="15">
        <f t="shared" si="0"/>
        <v>1.044</v>
      </c>
      <c r="I10" s="15">
        <f t="shared" si="0"/>
        <v>167.3</v>
      </c>
      <c r="J10" s="15">
        <f t="shared" si="0"/>
        <v>52.660000000000004</v>
      </c>
      <c r="K10" s="15">
        <f t="shared" si="0"/>
        <v>2.1320000000000001</v>
      </c>
      <c r="L10" s="15">
        <f t="shared" si="0"/>
        <v>657.5</v>
      </c>
      <c r="M10" s="1"/>
      <c r="N10" s="1"/>
      <c r="O10" s="18"/>
      <c r="P10" s="18"/>
    </row>
    <row r="11" spans="1:16" ht="15.75" thickBot="1" x14ac:dyDescent="0.3">
      <c r="A11" s="46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38"/>
      <c r="P11" s="138"/>
    </row>
    <row r="12" spans="1:16" ht="39" thickBot="1" x14ac:dyDescent="0.3">
      <c r="A12" s="7" t="s">
        <v>120</v>
      </c>
      <c r="B12" s="52">
        <v>200</v>
      </c>
      <c r="C12" s="52">
        <v>2</v>
      </c>
      <c r="D12" s="52">
        <v>0.2</v>
      </c>
      <c r="E12" s="52">
        <v>20.2</v>
      </c>
      <c r="F12" s="52">
        <v>0.02</v>
      </c>
      <c r="G12" s="52">
        <v>0</v>
      </c>
      <c r="H12" s="52">
        <v>4</v>
      </c>
      <c r="I12" s="52">
        <v>14</v>
      </c>
      <c r="J12" s="52">
        <v>8</v>
      </c>
      <c r="K12" s="52">
        <v>2.8</v>
      </c>
      <c r="L12" s="52">
        <v>92</v>
      </c>
      <c r="M12" s="52">
        <v>160223</v>
      </c>
      <c r="N12" s="123" t="s">
        <v>161</v>
      </c>
      <c r="O12" s="115"/>
      <c r="P12" s="115"/>
    </row>
    <row r="13" spans="1:16" ht="15.75" thickBot="1" x14ac:dyDescent="0.3">
      <c r="A13" s="8" t="s">
        <v>25</v>
      </c>
      <c r="B13" s="1">
        <v>200</v>
      </c>
      <c r="C13" s="52">
        <v>2</v>
      </c>
      <c r="D13" s="52">
        <v>0.2</v>
      </c>
      <c r="E13" s="52">
        <v>20.2</v>
      </c>
      <c r="F13" s="52">
        <v>0.02</v>
      </c>
      <c r="G13" s="52">
        <v>0</v>
      </c>
      <c r="H13" s="52">
        <v>4</v>
      </c>
      <c r="I13" s="52">
        <v>34</v>
      </c>
      <c r="J13" s="52">
        <v>8</v>
      </c>
      <c r="K13" s="52">
        <v>2.8</v>
      </c>
      <c r="L13" s="53">
        <v>92</v>
      </c>
      <c r="M13" s="1"/>
      <c r="N13" s="52"/>
      <c r="O13" s="18"/>
      <c r="P13" s="18"/>
    </row>
    <row r="14" spans="1:16" ht="15.75" thickBot="1" x14ac:dyDescent="0.3">
      <c r="A14" s="46" t="s">
        <v>27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38"/>
      <c r="P14" s="138"/>
    </row>
    <row r="15" spans="1:16" ht="27" thickBot="1" x14ac:dyDescent="0.3">
      <c r="A15" s="36" t="s">
        <v>211</v>
      </c>
      <c r="B15" s="60">
        <v>100</v>
      </c>
      <c r="C15" s="60">
        <v>2.3420000000000001</v>
      </c>
      <c r="D15" s="60">
        <v>2.83</v>
      </c>
      <c r="E15" s="60">
        <v>3.92</v>
      </c>
      <c r="F15" s="60">
        <v>0.04</v>
      </c>
      <c r="G15" s="60">
        <v>0.04</v>
      </c>
      <c r="H15" s="60">
        <v>16.850000000000001</v>
      </c>
      <c r="I15" s="60">
        <v>57.19</v>
      </c>
      <c r="J15" s="60">
        <v>19.45</v>
      </c>
      <c r="K15" s="60">
        <v>0.69</v>
      </c>
      <c r="L15" s="60">
        <v>94.3</v>
      </c>
      <c r="M15" s="101">
        <v>100549</v>
      </c>
      <c r="N15" s="121" t="s">
        <v>161</v>
      </c>
      <c r="O15" s="18"/>
      <c r="P15" s="18"/>
    </row>
    <row r="16" spans="1:16" s="34" customFormat="1" ht="34.5" thickBot="1" x14ac:dyDescent="0.3">
      <c r="A16" s="12" t="s">
        <v>220</v>
      </c>
      <c r="B16" s="1">
        <v>250</v>
      </c>
      <c r="C16" s="1">
        <v>2.4</v>
      </c>
      <c r="D16" s="1">
        <v>2.9249999999999998</v>
      </c>
      <c r="E16" s="1">
        <v>16.635000000000002</v>
      </c>
      <c r="F16" s="1">
        <v>0.13</v>
      </c>
      <c r="G16" s="1">
        <v>0.08</v>
      </c>
      <c r="H16" s="1">
        <v>12</v>
      </c>
      <c r="I16" s="1">
        <v>25.85</v>
      </c>
      <c r="J16" s="1">
        <v>0</v>
      </c>
      <c r="K16" s="1">
        <v>1.17</v>
      </c>
      <c r="L16" s="1">
        <v>101.25</v>
      </c>
      <c r="M16" s="1">
        <v>77</v>
      </c>
      <c r="N16" s="153" t="s">
        <v>172</v>
      </c>
      <c r="O16" s="18"/>
      <c r="P16" s="18"/>
    </row>
    <row r="17" spans="1:16" s="34" customFormat="1" ht="39" thickBot="1" x14ac:dyDescent="0.3">
      <c r="A17" s="47" t="s">
        <v>93</v>
      </c>
      <c r="B17" s="1">
        <v>280</v>
      </c>
      <c r="C17" s="1">
        <v>27</v>
      </c>
      <c r="D17" s="1">
        <v>43</v>
      </c>
      <c r="E17" s="1">
        <v>57</v>
      </c>
      <c r="F17" s="1">
        <v>0.39200000000000002</v>
      </c>
      <c r="G17" s="1">
        <v>0.19600000000000001</v>
      </c>
      <c r="H17" s="1">
        <v>0</v>
      </c>
      <c r="I17" s="1">
        <v>50.06</v>
      </c>
      <c r="J17" s="1">
        <v>29.736000000000001</v>
      </c>
      <c r="K17" s="1">
        <v>2.1280000000000001</v>
      </c>
      <c r="L17" s="1">
        <v>595.28</v>
      </c>
      <c r="M17" s="1">
        <v>120529</v>
      </c>
      <c r="N17" s="123" t="s">
        <v>161</v>
      </c>
      <c r="O17" s="18"/>
      <c r="P17" s="18"/>
    </row>
    <row r="18" spans="1:16" ht="39" thickBot="1" x14ac:dyDescent="0.3">
      <c r="A18" s="12" t="s">
        <v>197</v>
      </c>
      <c r="B18" s="1">
        <v>200</v>
      </c>
      <c r="C18" s="1">
        <v>0.06</v>
      </c>
      <c r="D18" s="1">
        <v>0.02</v>
      </c>
      <c r="E18" s="1">
        <v>20.420000000000002</v>
      </c>
      <c r="F18" s="1">
        <v>0</v>
      </c>
      <c r="G18" s="1">
        <v>0</v>
      </c>
      <c r="H18" s="1">
        <v>1.8</v>
      </c>
      <c r="I18" s="1">
        <v>2.2799999999999998</v>
      </c>
      <c r="J18" s="1">
        <v>1.8</v>
      </c>
      <c r="K18" s="1">
        <v>0.14000000000000001</v>
      </c>
      <c r="L18" s="1">
        <v>83.16</v>
      </c>
      <c r="M18" s="1">
        <v>160206</v>
      </c>
      <c r="N18" s="123" t="s">
        <v>161</v>
      </c>
      <c r="O18" s="18"/>
      <c r="P18" s="18"/>
    </row>
    <row r="19" spans="1:16" ht="23.25" thickBot="1" x14ac:dyDescent="0.3">
      <c r="A19" s="7" t="s">
        <v>24</v>
      </c>
      <c r="B19" s="52">
        <v>20</v>
      </c>
      <c r="C19" s="52">
        <v>1.5</v>
      </c>
      <c r="D19" s="52">
        <v>0.57999999999999996</v>
      </c>
      <c r="E19" s="52">
        <v>10.28</v>
      </c>
      <c r="F19" s="52">
        <v>2.1999999999999999E-2</v>
      </c>
      <c r="G19" s="52">
        <v>6.0000000000000001E-3</v>
      </c>
      <c r="H19" s="52">
        <v>0</v>
      </c>
      <c r="I19" s="52">
        <v>4.7</v>
      </c>
      <c r="J19" s="52">
        <v>2.6</v>
      </c>
      <c r="K19" s="52">
        <v>0.24</v>
      </c>
      <c r="L19" s="52">
        <v>52.4</v>
      </c>
      <c r="M19" s="52">
        <v>200102</v>
      </c>
      <c r="N19" s="123" t="s">
        <v>161</v>
      </c>
      <c r="O19" s="115"/>
      <c r="P19" s="115"/>
    </row>
    <row r="20" spans="1:16" ht="23.25" thickBot="1" x14ac:dyDescent="0.3">
      <c r="A20" s="7" t="s">
        <v>28</v>
      </c>
      <c r="B20" s="52">
        <v>20</v>
      </c>
      <c r="C20" s="52">
        <v>1.1200000000000001</v>
      </c>
      <c r="D20" s="52">
        <v>0.22</v>
      </c>
      <c r="E20" s="52">
        <v>9.8800000000000008</v>
      </c>
      <c r="F20" s="52">
        <v>2.1999999999999999E-2</v>
      </c>
      <c r="G20" s="52">
        <v>6.0000000000000001E-3</v>
      </c>
      <c r="H20" s="52">
        <v>0</v>
      </c>
      <c r="I20" s="52">
        <v>50</v>
      </c>
      <c r="J20" s="52">
        <v>5</v>
      </c>
      <c r="K20" s="52">
        <v>0.62</v>
      </c>
      <c r="L20" s="53">
        <v>46.4</v>
      </c>
      <c r="M20" s="53">
        <v>200103</v>
      </c>
      <c r="N20" s="123" t="s">
        <v>161</v>
      </c>
      <c r="O20" s="119"/>
      <c r="P20" s="119"/>
    </row>
    <row r="21" spans="1:16" ht="15.75" thickBot="1" x14ac:dyDescent="0.3">
      <c r="A21" s="45" t="s">
        <v>25</v>
      </c>
      <c r="B21" s="1">
        <v>870</v>
      </c>
      <c r="C21" s="15">
        <f t="shared" ref="C21:L21" si="1">SUM(C15:C20)</f>
        <v>34.421999999999997</v>
      </c>
      <c r="D21" s="15">
        <f t="shared" si="1"/>
        <v>49.575000000000003</v>
      </c>
      <c r="E21" s="15">
        <f t="shared" si="1"/>
        <v>118.13500000000001</v>
      </c>
      <c r="F21" s="15">
        <f t="shared" si="1"/>
        <v>0.60600000000000009</v>
      </c>
      <c r="G21" s="15">
        <f t="shared" si="1"/>
        <v>0.32800000000000001</v>
      </c>
      <c r="H21" s="15">
        <f t="shared" si="1"/>
        <v>30.650000000000002</v>
      </c>
      <c r="I21" s="15">
        <f t="shared" si="1"/>
        <v>190.07999999999998</v>
      </c>
      <c r="J21" s="15">
        <f t="shared" si="1"/>
        <v>58.585999999999999</v>
      </c>
      <c r="K21" s="15">
        <f t="shared" si="1"/>
        <v>4.9880000000000004</v>
      </c>
      <c r="L21" s="15">
        <f t="shared" si="1"/>
        <v>972.78999999999985</v>
      </c>
      <c r="M21" s="1"/>
      <c r="N21" s="1"/>
      <c r="O21" s="18"/>
      <c r="P21" s="18"/>
    </row>
    <row r="22" spans="1:16" ht="15.75" thickBot="1" x14ac:dyDescent="0.3">
      <c r="A22" s="9" t="s">
        <v>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38"/>
      <c r="P22" s="138"/>
    </row>
    <row r="23" spans="1:16" ht="26.25" thickBot="1" x14ac:dyDescent="0.3">
      <c r="A23" s="47" t="s">
        <v>94</v>
      </c>
      <c r="B23" s="1">
        <v>100</v>
      </c>
      <c r="C23" s="1">
        <v>8.84</v>
      </c>
      <c r="D23" s="1">
        <v>12.33</v>
      </c>
      <c r="E23" s="1">
        <v>3.06</v>
      </c>
      <c r="F23" s="1">
        <v>0.1</v>
      </c>
      <c r="G23" s="1">
        <v>0</v>
      </c>
      <c r="H23" s="1">
        <v>0.14199999999999999</v>
      </c>
      <c r="I23" s="1">
        <v>63.8</v>
      </c>
      <c r="J23" s="1">
        <v>1.31</v>
      </c>
      <c r="K23" s="1">
        <v>0.6</v>
      </c>
      <c r="L23" s="1">
        <v>165.87</v>
      </c>
      <c r="M23" s="1">
        <v>212</v>
      </c>
      <c r="N23" s="123" t="s">
        <v>160</v>
      </c>
      <c r="O23" s="18"/>
      <c r="P23" s="18"/>
    </row>
    <row r="24" spans="1:16" ht="39" thickBot="1" x14ac:dyDescent="0.3">
      <c r="A24" s="12" t="s">
        <v>133</v>
      </c>
      <c r="B24" s="1">
        <v>40</v>
      </c>
      <c r="C24" s="1">
        <v>0.4</v>
      </c>
      <c r="D24" s="1">
        <v>0.04</v>
      </c>
      <c r="E24" s="1">
        <v>32.4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132</v>
      </c>
      <c r="M24" s="1"/>
      <c r="N24" s="1"/>
      <c r="O24" s="18"/>
      <c r="P24" s="18"/>
    </row>
    <row r="25" spans="1:16" ht="39" thickBot="1" x14ac:dyDescent="0.3">
      <c r="A25" s="7" t="s">
        <v>186</v>
      </c>
      <c r="B25" s="52">
        <v>200</v>
      </c>
      <c r="C25" s="52">
        <v>0.04</v>
      </c>
      <c r="D25" s="52">
        <v>0</v>
      </c>
      <c r="E25" s="52">
        <v>16.100000000000001</v>
      </c>
      <c r="F25" s="52">
        <v>0</v>
      </c>
      <c r="G25" s="52">
        <v>0</v>
      </c>
      <c r="H25" s="52">
        <v>1.6</v>
      </c>
      <c r="I25" s="60">
        <v>5.54</v>
      </c>
      <c r="J25" s="60">
        <v>0.48</v>
      </c>
      <c r="K25" s="52">
        <v>0.08</v>
      </c>
      <c r="L25" s="52">
        <v>65.2</v>
      </c>
      <c r="M25" s="52">
        <v>160106</v>
      </c>
      <c r="N25" s="123" t="s">
        <v>161</v>
      </c>
      <c r="O25" s="115"/>
      <c r="P25" s="115"/>
    </row>
    <row r="26" spans="1:16" ht="23.25" thickBot="1" x14ac:dyDescent="0.3">
      <c r="A26" s="7" t="s">
        <v>24</v>
      </c>
      <c r="B26" s="52">
        <v>20</v>
      </c>
      <c r="C26" s="52">
        <v>1.5</v>
      </c>
      <c r="D26" s="52">
        <v>0.57999999999999996</v>
      </c>
      <c r="E26" s="52">
        <v>10.28</v>
      </c>
      <c r="F26" s="52">
        <v>2.1999999999999999E-2</v>
      </c>
      <c r="G26" s="52">
        <v>6.0000000000000001E-3</v>
      </c>
      <c r="H26" s="52">
        <v>0</v>
      </c>
      <c r="I26" s="52">
        <v>4.7</v>
      </c>
      <c r="J26" s="52">
        <v>2.6</v>
      </c>
      <c r="K26" s="52">
        <v>0.24</v>
      </c>
      <c r="L26" s="52">
        <v>52.4</v>
      </c>
      <c r="M26" s="52">
        <v>200102</v>
      </c>
      <c r="N26" s="123" t="s">
        <v>161</v>
      </c>
      <c r="O26" s="115"/>
      <c r="P26" s="115"/>
    </row>
    <row r="27" spans="1:16" ht="26.25" thickBot="1" x14ac:dyDescent="0.3">
      <c r="A27" s="7" t="s">
        <v>75</v>
      </c>
      <c r="B27" s="52">
        <v>150</v>
      </c>
      <c r="C27" s="52">
        <v>2.25</v>
      </c>
      <c r="D27" s="52">
        <v>0.75</v>
      </c>
      <c r="E27" s="52">
        <v>31.5</v>
      </c>
      <c r="F27" s="52">
        <v>0.06</v>
      </c>
      <c r="G27" s="52">
        <v>7.4999999999999997E-2</v>
      </c>
      <c r="H27" s="52">
        <v>15</v>
      </c>
      <c r="I27" s="52">
        <v>12</v>
      </c>
      <c r="J27" s="52">
        <v>63</v>
      </c>
      <c r="K27" s="52">
        <v>0.9</v>
      </c>
      <c r="L27" s="52">
        <v>144</v>
      </c>
      <c r="M27" s="52">
        <v>210103</v>
      </c>
      <c r="N27" s="123" t="s">
        <v>161</v>
      </c>
      <c r="O27" s="115"/>
      <c r="P27" s="115"/>
    </row>
    <row r="28" spans="1:16" ht="15.75" thickBot="1" x14ac:dyDescent="0.3">
      <c r="A28" s="8" t="s">
        <v>25</v>
      </c>
      <c r="B28" s="1">
        <v>510</v>
      </c>
      <c r="C28" s="15">
        <f>SUM(C23:C27)</f>
        <v>13.03</v>
      </c>
      <c r="D28" s="15">
        <f t="shared" ref="D28:K28" si="2">SUM(D23:D27)</f>
        <v>13.7</v>
      </c>
      <c r="E28" s="15">
        <f t="shared" si="2"/>
        <v>93.34</v>
      </c>
      <c r="F28" s="15">
        <f t="shared" si="2"/>
        <v>0.182</v>
      </c>
      <c r="G28" s="15">
        <f t="shared" si="2"/>
        <v>8.1000000000000003E-2</v>
      </c>
      <c r="H28" s="15">
        <f t="shared" si="2"/>
        <v>16.742000000000001</v>
      </c>
      <c r="I28" s="15">
        <f t="shared" si="2"/>
        <v>86.04</v>
      </c>
      <c r="J28" s="15">
        <f t="shared" si="2"/>
        <v>67.39</v>
      </c>
      <c r="K28" s="15">
        <f t="shared" si="2"/>
        <v>1.8199999999999998</v>
      </c>
      <c r="L28" s="15">
        <f>SUM(L23:L27)</f>
        <v>559.47</v>
      </c>
      <c r="M28" s="1"/>
      <c r="N28" s="1"/>
      <c r="O28" s="18"/>
      <c r="P28" s="18"/>
    </row>
    <row r="29" spans="1:16" ht="26.25" thickBot="1" x14ac:dyDescent="0.3">
      <c r="A29" s="7" t="s">
        <v>90</v>
      </c>
      <c r="B29" s="1">
        <v>400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8"/>
      <c r="P29" s="18"/>
    </row>
    <row r="30" spans="1:16" ht="16.5" thickBot="1" x14ac:dyDescent="0.3">
      <c r="A30" s="10" t="s">
        <v>30</v>
      </c>
      <c r="B30" s="11"/>
      <c r="C30" s="17">
        <f t="shared" ref="C30:L30" si="3">SUMIF($A:$A,"Итого",C:C)</f>
        <v>62.32</v>
      </c>
      <c r="D30" s="17">
        <f t="shared" si="3"/>
        <v>83.88900000000001</v>
      </c>
      <c r="E30" s="17">
        <f t="shared" si="3"/>
        <v>337.279</v>
      </c>
      <c r="F30" s="17">
        <f t="shared" si="3"/>
        <v>0.89200000000000013</v>
      </c>
      <c r="G30" s="17">
        <f t="shared" si="3"/>
        <v>0.61499999999999999</v>
      </c>
      <c r="H30" s="17">
        <f t="shared" si="3"/>
        <v>52.436000000000007</v>
      </c>
      <c r="I30" s="17">
        <f t="shared" si="3"/>
        <v>477.42</v>
      </c>
      <c r="J30" s="17">
        <f t="shared" si="3"/>
        <v>186.63600000000002</v>
      </c>
      <c r="K30" s="17">
        <f t="shared" si="3"/>
        <v>11.740000000000002</v>
      </c>
      <c r="L30" s="17">
        <f t="shared" si="3"/>
        <v>2281.7600000000002</v>
      </c>
      <c r="M30" s="11"/>
      <c r="N30" s="11"/>
      <c r="O30" s="29"/>
      <c r="P30" s="29"/>
    </row>
  </sheetData>
  <mergeCells count="8">
    <mergeCell ref="N2:N3"/>
    <mergeCell ref="M2:M3"/>
    <mergeCell ref="A2:A3"/>
    <mergeCell ref="B2:B3"/>
    <mergeCell ref="C2:E2"/>
    <mergeCell ref="F2:H2"/>
    <mergeCell ref="I2:K2"/>
    <mergeCell ref="L2:L3"/>
  </mergeCells>
  <pageMargins left="0.25" right="0.25" top="0.75" bottom="0.75" header="0.3" footer="0.3"/>
  <pageSetup paperSize="9" scale="83" fitToHeight="0" orientation="landscape" cellComments="atEn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N31"/>
  <sheetViews>
    <sheetView topLeftCell="A19" zoomScale="110" zoomScaleNormal="110" workbookViewId="0">
      <selection activeCell="A5" sqref="A5"/>
    </sheetView>
  </sheetViews>
  <sheetFormatPr defaultRowHeight="15" x14ac:dyDescent="0.25"/>
  <cols>
    <col min="1" max="1" width="25.7109375" customWidth="1"/>
    <col min="2" max="2" width="9.7109375" customWidth="1"/>
    <col min="3" max="11" width="8.7109375" customWidth="1"/>
    <col min="12" max="12" width="10.7109375" customWidth="1"/>
    <col min="13" max="13" width="18.140625" customWidth="1"/>
    <col min="14" max="14" width="24.5703125" customWidth="1"/>
  </cols>
  <sheetData>
    <row r="1" spans="1:14" s="34" customFormat="1" ht="16.5" thickBot="1" x14ac:dyDescent="0.3">
      <c r="A1" s="72" t="s">
        <v>53</v>
      </c>
    </row>
    <row r="2" spans="1:14" ht="1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148</v>
      </c>
      <c r="G2" s="171"/>
      <c r="H2" s="171"/>
      <c r="I2" s="170" t="s">
        <v>7</v>
      </c>
      <c r="J2" s="171"/>
      <c r="K2" s="172"/>
      <c r="L2" s="168" t="s">
        <v>8</v>
      </c>
      <c r="M2" s="175" t="s">
        <v>162</v>
      </c>
      <c r="N2" s="166" t="s">
        <v>171</v>
      </c>
    </row>
    <row r="3" spans="1:14" ht="44.25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69"/>
      <c r="M3" s="169"/>
      <c r="N3" s="167"/>
    </row>
    <row r="4" spans="1:14" ht="15.75" thickBot="1" x14ac:dyDescent="0.3">
      <c r="A4" s="3" t="s">
        <v>23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44"/>
    </row>
    <row r="5" spans="1:14" ht="23.25" thickBot="1" x14ac:dyDescent="0.3">
      <c r="A5" s="7" t="s">
        <v>218</v>
      </c>
      <c r="B5" s="52">
        <v>200</v>
      </c>
      <c r="C5" s="52">
        <v>8</v>
      </c>
      <c r="D5" s="52">
        <v>5.52</v>
      </c>
      <c r="E5" s="52">
        <v>40.72</v>
      </c>
      <c r="F5" s="52">
        <v>0.24</v>
      </c>
      <c r="G5" s="52">
        <v>0.32</v>
      </c>
      <c r="H5" s="52">
        <v>1.18</v>
      </c>
      <c r="I5" s="52">
        <v>281.60000000000002</v>
      </c>
      <c r="J5" s="52">
        <v>22.4</v>
      </c>
      <c r="K5" s="52">
        <v>1.06</v>
      </c>
      <c r="L5" s="52">
        <v>244.56</v>
      </c>
      <c r="M5" s="52">
        <v>120215</v>
      </c>
      <c r="N5" s="125" t="s">
        <v>161</v>
      </c>
    </row>
    <row r="6" spans="1:14" ht="23.25" thickBot="1" x14ac:dyDescent="0.3">
      <c r="A6" s="7" t="s">
        <v>118</v>
      </c>
      <c r="B6" s="52">
        <v>200</v>
      </c>
      <c r="C6" s="52">
        <v>0</v>
      </c>
      <c r="D6" s="52">
        <v>0</v>
      </c>
      <c r="E6" s="52">
        <v>15.98</v>
      </c>
      <c r="F6" s="52">
        <v>0</v>
      </c>
      <c r="G6" s="52">
        <v>0</v>
      </c>
      <c r="H6" s="52">
        <v>0</v>
      </c>
      <c r="I6" s="52">
        <v>3.94</v>
      </c>
      <c r="J6" s="52">
        <v>0</v>
      </c>
      <c r="K6" s="52">
        <v>0.04</v>
      </c>
      <c r="L6" s="52">
        <v>63.84</v>
      </c>
      <c r="M6" s="52">
        <v>160106</v>
      </c>
      <c r="N6" s="123" t="s">
        <v>161</v>
      </c>
    </row>
    <row r="7" spans="1:14" ht="23.25" thickBot="1" x14ac:dyDescent="0.3">
      <c r="A7" s="7" t="s">
        <v>24</v>
      </c>
      <c r="B7" s="52">
        <v>40</v>
      </c>
      <c r="C7" s="52">
        <v>3</v>
      </c>
      <c r="D7" s="52">
        <v>1.1599999999999999</v>
      </c>
      <c r="E7" s="108">
        <v>20.56</v>
      </c>
      <c r="F7" s="52">
        <v>4.3999999999999997E-2</v>
      </c>
      <c r="G7" s="52">
        <v>1.2E-2</v>
      </c>
      <c r="H7" s="108">
        <v>0</v>
      </c>
      <c r="I7" s="52">
        <v>9.4</v>
      </c>
      <c r="J7" s="52">
        <v>5.2</v>
      </c>
      <c r="K7" s="52">
        <v>0.48</v>
      </c>
      <c r="L7" s="52">
        <v>104.8</v>
      </c>
      <c r="M7" s="52">
        <v>200102</v>
      </c>
      <c r="N7" s="123" t="s">
        <v>161</v>
      </c>
    </row>
    <row r="8" spans="1:14" s="34" customFormat="1" ht="26.25" thickBot="1" x14ac:dyDescent="0.3">
      <c r="A8" s="12" t="s">
        <v>138</v>
      </c>
      <c r="B8" s="1">
        <v>100</v>
      </c>
      <c r="C8" s="1">
        <v>7.4</v>
      </c>
      <c r="D8" s="1">
        <v>3.9</v>
      </c>
      <c r="E8" s="1">
        <v>10.6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107</v>
      </c>
      <c r="M8" s="35"/>
      <c r="N8" s="145"/>
    </row>
    <row r="9" spans="1:14" s="34" customFormat="1" ht="39" thickBot="1" x14ac:dyDescent="0.3">
      <c r="A9" s="12" t="s">
        <v>121</v>
      </c>
      <c r="B9" s="52">
        <v>10</v>
      </c>
      <c r="C9" s="52">
        <v>0.08</v>
      </c>
      <c r="D9" s="52">
        <v>8.25</v>
      </c>
      <c r="E9" s="52">
        <v>0.08</v>
      </c>
      <c r="F9" s="52">
        <v>0</v>
      </c>
      <c r="G9" s="52">
        <v>0.01</v>
      </c>
      <c r="H9" s="52">
        <v>0</v>
      </c>
      <c r="I9" s="52">
        <v>1.2</v>
      </c>
      <c r="J9" s="52">
        <v>0</v>
      </c>
      <c r="K9" s="52">
        <v>0.02</v>
      </c>
      <c r="L9" s="52">
        <v>74.8</v>
      </c>
      <c r="M9" s="52">
        <v>140113</v>
      </c>
      <c r="N9" s="123" t="s">
        <v>161</v>
      </c>
    </row>
    <row r="10" spans="1:14" ht="15.75" thickBot="1" x14ac:dyDescent="0.3">
      <c r="A10" s="8" t="s">
        <v>25</v>
      </c>
      <c r="B10" s="1">
        <v>550</v>
      </c>
      <c r="C10" s="15">
        <f>SUM(C5:C9)</f>
        <v>18.479999999999997</v>
      </c>
      <c r="D10" s="15">
        <f t="shared" ref="D10:K10" si="0">SUM(D5:D9)</f>
        <v>18.829999999999998</v>
      </c>
      <c r="E10" s="15">
        <f t="shared" si="0"/>
        <v>87.94</v>
      </c>
      <c r="F10" s="15">
        <f t="shared" si="0"/>
        <v>0.28399999999999997</v>
      </c>
      <c r="G10" s="15">
        <f t="shared" si="0"/>
        <v>0.34200000000000003</v>
      </c>
      <c r="H10" s="15">
        <f t="shared" si="0"/>
        <v>1.18</v>
      </c>
      <c r="I10" s="15">
        <f t="shared" si="0"/>
        <v>296.14</v>
      </c>
      <c r="J10" s="15">
        <f t="shared" si="0"/>
        <v>27.599999999999998</v>
      </c>
      <c r="K10" s="15">
        <f t="shared" si="0"/>
        <v>1.6</v>
      </c>
      <c r="L10" s="15">
        <f>SUM(L5:L9)</f>
        <v>595</v>
      </c>
      <c r="M10" s="21"/>
      <c r="N10" s="146"/>
    </row>
    <row r="11" spans="1:14" ht="15.75" thickBot="1" x14ac:dyDescent="0.3">
      <c r="A11" s="3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2"/>
      <c r="N11" s="144"/>
    </row>
    <row r="12" spans="1:14" ht="51.75" thickBot="1" x14ac:dyDescent="0.3">
      <c r="A12" s="7" t="s">
        <v>123</v>
      </c>
      <c r="B12" s="52">
        <v>200</v>
      </c>
      <c r="C12" s="52">
        <v>6</v>
      </c>
      <c r="D12" s="52">
        <v>6.4</v>
      </c>
      <c r="E12" s="52">
        <v>9.4</v>
      </c>
      <c r="F12" s="52">
        <v>0.04</v>
      </c>
      <c r="G12" s="52">
        <v>0.26</v>
      </c>
      <c r="H12" s="52">
        <v>12</v>
      </c>
      <c r="I12" s="52">
        <v>242</v>
      </c>
      <c r="J12" s="52">
        <v>28</v>
      </c>
      <c r="K12" s="52">
        <v>0.2</v>
      </c>
      <c r="L12" s="52">
        <v>120</v>
      </c>
      <c r="M12" s="52">
        <v>230105</v>
      </c>
      <c r="N12" s="123" t="s">
        <v>161</v>
      </c>
    </row>
    <row r="13" spans="1:14" ht="15.75" thickBot="1" x14ac:dyDescent="0.3">
      <c r="A13" s="8" t="s">
        <v>25</v>
      </c>
      <c r="B13" s="1">
        <v>200</v>
      </c>
      <c r="C13" s="15">
        <v>6</v>
      </c>
      <c r="D13" s="15">
        <v>6.4</v>
      </c>
      <c r="E13" s="15">
        <v>9.4</v>
      </c>
      <c r="F13" s="15">
        <v>0.36</v>
      </c>
      <c r="G13" s="15">
        <v>0</v>
      </c>
      <c r="H13" s="15">
        <v>20</v>
      </c>
      <c r="I13" s="15">
        <v>0</v>
      </c>
      <c r="J13" s="15">
        <v>0</v>
      </c>
      <c r="K13" s="15">
        <v>0</v>
      </c>
      <c r="L13" s="15">
        <v>120</v>
      </c>
      <c r="M13" s="21"/>
      <c r="N13" s="146"/>
    </row>
    <row r="14" spans="1:14" ht="15.75" thickBot="1" x14ac:dyDescent="0.3">
      <c r="A14" s="3" t="s">
        <v>27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2"/>
      <c r="N14" s="144"/>
    </row>
    <row r="15" spans="1:14" ht="26.25" thickBot="1" x14ac:dyDescent="0.3">
      <c r="A15" s="12" t="s">
        <v>174</v>
      </c>
      <c r="B15" s="1">
        <v>100</v>
      </c>
      <c r="C15" s="1">
        <v>1.5</v>
      </c>
      <c r="D15" s="1">
        <v>5.0999999999999996</v>
      </c>
      <c r="E15" s="1">
        <v>8.83</v>
      </c>
      <c r="F15" s="1">
        <v>0</v>
      </c>
      <c r="G15" s="1">
        <v>0</v>
      </c>
      <c r="H15" s="1">
        <v>8.15</v>
      </c>
      <c r="I15" s="1">
        <v>23.49</v>
      </c>
      <c r="J15" s="1">
        <v>16.34</v>
      </c>
      <c r="K15" s="1">
        <v>0.72</v>
      </c>
      <c r="L15" s="1">
        <v>71.67</v>
      </c>
      <c r="M15" s="32">
        <v>25</v>
      </c>
      <c r="N15" s="154" t="s">
        <v>175</v>
      </c>
    </row>
    <row r="16" spans="1:14" ht="27" thickBot="1" x14ac:dyDescent="0.3">
      <c r="A16" s="36" t="s">
        <v>215</v>
      </c>
      <c r="B16" s="60">
        <v>250</v>
      </c>
      <c r="C16" s="60">
        <v>3.9</v>
      </c>
      <c r="D16" s="60">
        <v>5.4749999999999996</v>
      </c>
      <c r="E16" s="60">
        <v>15.52</v>
      </c>
      <c r="F16" s="60">
        <v>0.125</v>
      </c>
      <c r="G16" s="60">
        <v>7.4999999999999997E-2</v>
      </c>
      <c r="H16" s="60">
        <v>6.5</v>
      </c>
      <c r="I16" s="60">
        <v>84.8</v>
      </c>
      <c r="J16" s="60">
        <v>29.75</v>
      </c>
      <c r="K16" s="60">
        <v>1.35</v>
      </c>
      <c r="L16" s="60">
        <v>128.30000000000001</v>
      </c>
      <c r="M16" s="52">
        <v>110309</v>
      </c>
      <c r="N16" s="123" t="s">
        <v>161</v>
      </c>
    </row>
    <row r="17" spans="1:14" s="34" customFormat="1" ht="51.75" thickBot="1" x14ac:dyDescent="0.3">
      <c r="A17" s="12" t="s">
        <v>117</v>
      </c>
      <c r="B17" s="52">
        <v>100</v>
      </c>
      <c r="C17" s="52">
        <v>17.66</v>
      </c>
      <c r="D17" s="52">
        <v>16.11</v>
      </c>
      <c r="E17" s="52">
        <v>14.9</v>
      </c>
      <c r="F17" s="52">
        <v>0.08</v>
      </c>
      <c r="G17" s="52">
        <v>0.14000000000000001</v>
      </c>
      <c r="H17" s="52">
        <v>1.39</v>
      </c>
      <c r="I17" s="52">
        <v>46.78</v>
      </c>
      <c r="J17" s="52">
        <v>19.25</v>
      </c>
      <c r="K17" s="60">
        <v>1.44</v>
      </c>
      <c r="L17" s="52">
        <v>265.7</v>
      </c>
      <c r="M17" s="52">
        <v>120615</v>
      </c>
      <c r="N17" s="123" t="s">
        <v>161</v>
      </c>
    </row>
    <row r="18" spans="1:14" s="34" customFormat="1" ht="39" thickBot="1" x14ac:dyDescent="0.3">
      <c r="A18" s="12" t="s">
        <v>157</v>
      </c>
      <c r="B18" s="60">
        <v>180</v>
      </c>
      <c r="C18" s="60">
        <v>6.6420000000000003</v>
      </c>
      <c r="D18" s="60">
        <v>5.2380000000000004</v>
      </c>
      <c r="E18" s="60">
        <v>42.3</v>
      </c>
      <c r="F18" s="60">
        <v>0.108</v>
      </c>
      <c r="G18" s="60">
        <v>3.5999999999999997E-2</v>
      </c>
      <c r="H18" s="60">
        <v>0</v>
      </c>
      <c r="I18" s="60">
        <v>25.29</v>
      </c>
      <c r="J18" s="60">
        <v>10.385999999999999</v>
      </c>
      <c r="K18" s="60">
        <v>1.08</v>
      </c>
      <c r="L18" s="60">
        <v>242.982</v>
      </c>
      <c r="M18" s="52">
        <v>130401</v>
      </c>
      <c r="N18" s="123" t="s">
        <v>161</v>
      </c>
    </row>
    <row r="19" spans="1:14" ht="26.25" thickBot="1" x14ac:dyDescent="0.3">
      <c r="A19" s="12" t="s">
        <v>182</v>
      </c>
      <c r="B19" s="52">
        <v>200</v>
      </c>
      <c r="C19" s="52">
        <v>0.68</v>
      </c>
      <c r="D19" s="52">
        <v>0.28000000000000003</v>
      </c>
      <c r="E19" s="52">
        <v>20.76</v>
      </c>
      <c r="F19" s="52">
        <v>0</v>
      </c>
      <c r="G19" s="52">
        <v>0</v>
      </c>
      <c r="H19" s="52">
        <v>100</v>
      </c>
      <c r="I19" s="52">
        <v>21.34</v>
      </c>
      <c r="J19" s="52">
        <v>3.44</v>
      </c>
      <c r="K19" s="52">
        <v>0.56299999999999994</v>
      </c>
      <c r="L19" s="52">
        <v>88.2</v>
      </c>
      <c r="M19" s="52">
        <v>388</v>
      </c>
      <c r="N19" s="125" t="s">
        <v>160</v>
      </c>
    </row>
    <row r="20" spans="1:14" ht="23.25" thickBot="1" x14ac:dyDescent="0.3">
      <c r="A20" s="7" t="s">
        <v>28</v>
      </c>
      <c r="B20" s="52">
        <v>20</v>
      </c>
      <c r="C20" s="52">
        <v>1.1200000000000001</v>
      </c>
      <c r="D20" s="52">
        <v>0.22</v>
      </c>
      <c r="E20" s="52">
        <v>9.8800000000000008</v>
      </c>
      <c r="F20" s="52">
        <v>2.1999999999999999E-2</v>
      </c>
      <c r="G20" s="52">
        <v>6.0000000000000001E-3</v>
      </c>
      <c r="H20" s="52">
        <v>0</v>
      </c>
      <c r="I20" s="52">
        <v>50</v>
      </c>
      <c r="J20" s="52">
        <v>5</v>
      </c>
      <c r="K20" s="52">
        <v>0.62</v>
      </c>
      <c r="L20" s="53">
        <v>46.4</v>
      </c>
      <c r="M20" s="53">
        <v>200103</v>
      </c>
      <c r="N20" s="123" t="s">
        <v>161</v>
      </c>
    </row>
    <row r="21" spans="1:14" ht="23.25" thickBot="1" x14ac:dyDescent="0.3">
      <c r="A21" s="7" t="s">
        <v>24</v>
      </c>
      <c r="B21" s="52">
        <v>40</v>
      </c>
      <c r="C21" s="52">
        <v>3</v>
      </c>
      <c r="D21" s="52">
        <v>1.1599999999999999</v>
      </c>
      <c r="E21" s="108">
        <v>20.56</v>
      </c>
      <c r="F21" s="52">
        <v>4.3999999999999997E-2</v>
      </c>
      <c r="G21" s="52">
        <v>1.2E-2</v>
      </c>
      <c r="H21" s="108">
        <v>0</v>
      </c>
      <c r="I21" s="52">
        <v>9.4</v>
      </c>
      <c r="J21" s="52">
        <v>5.2</v>
      </c>
      <c r="K21" s="52">
        <v>0.48</v>
      </c>
      <c r="L21" s="52">
        <v>104.8</v>
      </c>
      <c r="M21" s="52">
        <v>200102</v>
      </c>
      <c r="N21" s="123" t="s">
        <v>161</v>
      </c>
    </row>
    <row r="22" spans="1:14" ht="15.75" thickBot="1" x14ac:dyDescent="0.3">
      <c r="A22" s="8" t="s">
        <v>25</v>
      </c>
      <c r="B22" s="1">
        <v>890</v>
      </c>
      <c r="C22" s="15">
        <f t="shared" ref="C22:K22" si="1">SUM(C15:C21)</f>
        <v>34.502000000000002</v>
      </c>
      <c r="D22" s="15">
        <f t="shared" si="1"/>
        <v>33.582999999999991</v>
      </c>
      <c r="E22" s="15">
        <f t="shared" si="1"/>
        <v>132.75</v>
      </c>
      <c r="F22" s="15">
        <f t="shared" si="1"/>
        <v>0.379</v>
      </c>
      <c r="G22" s="15">
        <f t="shared" si="1"/>
        <v>0.26900000000000002</v>
      </c>
      <c r="H22" s="15">
        <f t="shared" si="1"/>
        <v>116.03999999999999</v>
      </c>
      <c r="I22" s="15">
        <f t="shared" si="1"/>
        <v>261.09999999999997</v>
      </c>
      <c r="J22" s="15">
        <f t="shared" si="1"/>
        <v>89.366</v>
      </c>
      <c r="K22" s="15">
        <f t="shared" si="1"/>
        <v>6.2530000000000001</v>
      </c>
      <c r="L22" s="15">
        <f>SUM(L15:L21)</f>
        <v>948.05200000000002</v>
      </c>
      <c r="M22" s="1"/>
      <c r="N22" s="146"/>
    </row>
    <row r="23" spans="1:14" ht="15.75" thickBot="1" x14ac:dyDescent="0.3">
      <c r="A23" s="9" t="s">
        <v>29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44"/>
    </row>
    <row r="24" spans="1:14" s="24" customFormat="1" ht="23.25" thickBot="1" x14ac:dyDescent="0.3">
      <c r="A24" s="158" t="s">
        <v>125</v>
      </c>
      <c r="B24" s="1">
        <v>100</v>
      </c>
      <c r="C24" s="1">
        <v>7.39</v>
      </c>
      <c r="D24" s="1">
        <v>6.98</v>
      </c>
      <c r="E24" s="1">
        <v>43.45</v>
      </c>
      <c r="F24" s="1">
        <v>0.1</v>
      </c>
      <c r="G24" s="1">
        <v>0.1</v>
      </c>
      <c r="H24" s="1">
        <v>0.17</v>
      </c>
      <c r="I24" s="1">
        <v>73.010000000000005</v>
      </c>
      <c r="J24" s="1">
        <v>15.08</v>
      </c>
      <c r="K24" s="1">
        <v>0.73</v>
      </c>
      <c r="L24" s="1">
        <v>265.79000000000002</v>
      </c>
      <c r="M24" s="141">
        <v>120702</v>
      </c>
      <c r="N24" s="154" t="s">
        <v>194</v>
      </c>
    </row>
    <row r="25" spans="1:14" ht="39" thickBot="1" x14ac:dyDescent="0.3">
      <c r="A25" s="13" t="s">
        <v>136</v>
      </c>
      <c r="B25" s="1">
        <v>20</v>
      </c>
      <c r="C25" s="1">
        <v>0</v>
      </c>
      <c r="D25" s="1">
        <v>0</v>
      </c>
      <c r="E25" s="1">
        <v>13.2</v>
      </c>
      <c r="F25" s="1">
        <v>0</v>
      </c>
      <c r="G25" s="1">
        <v>0</v>
      </c>
      <c r="H25" s="1">
        <v>0.32</v>
      </c>
      <c r="I25" s="1">
        <v>0</v>
      </c>
      <c r="J25" s="1">
        <v>0</v>
      </c>
      <c r="K25" s="1">
        <v>0</v>
      </c>
      <c r="L25" s="1">
        <v>50.4</v>
      </c>
      <c r="M25" s="1">
        <v>140210</v>
      </c>
      <c r="N25" s="160" t="s">
        <v>199</v>
      </c>
    </row>
    <row r="26" spans="1:14" s="34" customFormat="1" ht="23.25" thickBot="1" x14ac:dyDescent="0.3">
      <c r="A26" s="12" t="s">
        <v>130</v>
      </c>
      <c r="B26" s="1">
        <v>100</v>
      </c>
      <c r="C26" s="1">
        <v>2.9</v>
      </c>
      <c r="D26" s="1">
        <v>2.5</v>
      </c>
      <c r="E26" s="1">
        <v>4</v>
      </c>
      <c r="F26" s="1">
        <v>0.04</v>
      </c>
      <c r="G26" s="1">
        <v>0.17</v>
      </c>
      <c r="H26" s="1">
        <v>0.7</v>
      </c>
      <c r="I26" s="1">
        <v>120</v>
      </c>
      <c r="J26" s="1">
        <v>14</v>
      </c>
      <c r="K26" s="1">
        <v>0.1</v>
      </c>
      <c r="L26" s="1">
        <v>53</v>
      </c>
      <c r="M26" s="1">
        <v>230103</v>
      </c>
      <c r="N26" s="123" t="s">
        <v>161</v>
      </c>
    </row>
    <row r="27" spans="1:14" ht="23.25" thickBot="1" x14ac:dyDescent="0.3">
      <c r="A27" s="7" t="s">
        <v>118</v>
      </c>
      <c r="B27" s="52">
        <v>200</v>
      </c>
      <c r="C27" s="52">
        <v>0</v>
      </c>
      <c r="D27" s="52">
        <v>0</v>
      </c>
      <c r="E27" s="52">
        <v>15.98</v>
      </c>
      <c r="F27" s="52">
        <v>0</v>
      </c>
      <c r="G27" s="52">
        <v>0</v>
      </c>
      <c r="H27" s="52">
        <v>0</v>
      </c>
      <c r="I27" s="52">
        <v>3.94</v>
      </c>
      <c r="J27" s="52">
        <v>0</v>
      </c>
      <c r="K27" s="52">
        <v>0.04</v>
      </c>
      <c r="L27" s="52">
        <v>63.84</v>
      </c>
      <c r="M27" s="52">
        <v>160106</v>
      </c>
      <c r="N27" s="123" t="s">
        <v>161</v>
      </c>
    </row>
    <row r="28" spans="1:14" ht="26.25" thickBot="1" x14ac:dyDescent="0.3">
      <c r="A28" s="12" t="s">
        <v>87</v>
      </c>
      <c r="B28" s="52">
        <v>150</v>
      </c>
      <c r="C28" s="60">
        <v>0.6</v>
      </c>
      <c r="D28" s="52">
        <v>0.45</v>
      </c>
      <c r="E28" s="52">
        <v>15.45</v>
      </c>
      <c r="F28" s="52">
        <v>0.03</v>
      </c>
      <c r="G28" s="52">
        <v>4.4999999999999998E-2</v>
      </c>
      <c r="H28" s="52">
        <v>7.5</v>
      </c>
      <c r="I28" s="52">
        <v>28.5</v>
      </c>
      <c r="J28" s="52">
        <v>18</v>
      </c>
      <c r="K28" s="52">
        <v>3.45</v>
      </c>
      <c r="L28" s="52">
        <v>70.5</v>
      </c>
      <c r="M28" s="52">
        <v>210104</v>
      </c>
      <c r="N28" s="123" t="s">
        <v>161</v>
      </c>
    </row>
    <row r="29" spans="1:14" ht="15.75" thickBot="1" x14ac:dyDescent="0.3">
      <c r="A29" s="8" t="s">
        <v>25</v>
      </c>
      <c r="B29" s="1">
        <v>570</v>
      </c>
      <c r="C29" s="15">
        <f t="shared" ref="C29:K29" si="2">SUM(C24:C28)</f>
        <v>10.889999999999999</v>
      </c>
      <c r="D29" s="15">
        <f t="shared" si="2"/>
        <v>9.93</v>
      </c>
      <c r="E29" s="15">
        <f t="shared" si="2"/>
        <v>92.080000000000013</v>
      </c>
      <c r="F29" s="15">
        <f t="shared" si="2"/>
        <v>0.17</v>
      </c>
      <c r="G29" s="15">
        <f t="shared" si="2"/>
        <v>0.315</v>
      </c>
      <c r="H29" s="15">
        <f t="shared" si="2"/>
        <v>8.69</v>
      </c>
      <c r="I29" s="15">
        <f t="shared" si="2"/>
        <v>225.45</v>
      </c>
      <c r="J29" s="15">
        <f t="shared" si="2"/>
        <v>47.08</v>
      </c>
      <c r="K29" s="15">
        <f t="shared" si="2"/>
        <v>4.32</v>
      </c>
      <c r="L29" s="23">
        <f>SUM(L24:L28)</f>
        <v>503.53</v>
      </c>
      <c r="M29" s="1"/>
      <c r="N29" s="155"/>
    </row>
    <row r="30" spans="1:14" ht="26.25" thickBot="1" x14ac:dyDescent="0.3">
      <c r="A30" s="7" t="s">
        <v>90</v>
      </c>
      <c r="B30" s="1">
        <v>400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45"/>
    </row>
    <row r="31" spans="1:14" ht="16.5" thickBot="1" x14ac:dyDescent="0.3">
      <c r="A31" s="10" t="s">
        <v>30</v>
      </c>
      <c r="B31" s="11"/>
      <c r="C31" s="17">
        <f t="shared" ref="C31:L31" si="3">SUMIF($A:$A,"Итого",C:C)</f>
        <v>69.872</v>
      </c>
      <c r="D31" s="17">
        <f t="shared" si="3"/>
        <v>68.742999999999995</v>
      </c>
      <c r="E31" s="17">
        <f t="shared" si="3"/>
        <v>322.17</v>
      </c>
      <c r="F31" s="17">
        <f t="shared" si="3"/>
        <v>1.1929999999999998</v>
      </c>
      <c r="G31" s="17">
        <f t="shared" si="3"/>
        <v>0.92599999999999993</v>
      </c>
      <c r="H31" s="17">
        <f t="shared" si="3"/>
        <v>145.91</v>
      </c>
      <c r="I31" s="17">
        <f t="shared" si="3"/>
        <v>782.69</v>
      </c>
      <c r="J31" s="17">
        <f t="shared" si="3"/>
        <v>164.04599999999999</v>
      </c>
      <c r="K31" s="17">
        <f t="shared" si="3"/>
        <v>12.173</v>
      </c>
      <c r="L31" s="17">
        <f t="shared" si="3"/>
        <v>2166.5820000000003</v>
      </c>
      <c r="M31" s="11"/>
      <c r="N31" s="147"/>
    </row>
  </sheetData>
  <mergeCells count="8">
    <mergeCell ref="N2:N3"/>
    <mergeCell ref="M2:M3"/>
    <mergeCell ref="A2:A3"/>
    <mergeCell ref="B2:B3"/>
    <mergeCell ref="C2:E2"/>
    <mergeCell ref="F2:H2"/>
    <mergeCell ref="I2:K2"/>
    <mergeCell ref="L2:L3"/>
  </mergeCells>
  <pageMargins left="0.25" right="0.25" top="0.75" bottom="0.75" header="0.3" footer="0.3"/>
  <pageSetup paperSize="9" scale="83" fitToHeight="0" orientation="landscape" cellComments="atEn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O39"/>
  <sheetViews>
    <sheetView topLeftCell="A25" zoomScale="110" zoomScaleNormal="110" workbookViewId="0">
      <selection activeCell="L12" sqref="L12"/>
    </sheetView>
  </sheetViews>
  <sheetFormatPr defaultRowHeight="15" x14ac:dyDescent="0.25"/>
  <cols>
    <col min="1" max="1" width="25.7109375" customWidth="1"/>
    <col min="2" max="2" width="9.7109375" customWidth="1"/>
    <col min="3" max="11" width="8.7109375" customWidth="1"/>
    <col min="12" max="12" width="10.7109375" style="43" customWidth="1"/>
    <col min="13" max="13" width="14" customWidth="1"/>
    <col min="14" max="14" width="23.140625" customWidth="1"/>
  </cols>
  <sheetData>
    <row r="1" spans="1:14" s="34" customFormat="1" ht="16.5" thickBot="1" x14ac:dyDescent="0.3">
      <c r="A1" s="72" t="s">
        <v>54</v>
      </c>
      <c r="L1" s="43"/>
    </row>
    <row r="2" spans="1:14" ht="15.75" customHeight="1" thickBot="1" x14ac:dyDescent="0.3">
      <c r="A2" s="168" t="s">
        <v>4</v>
      </c>
      <c r="B2" s="168" t="s">
        <v>5</v>
      </c>
      <c r="C2" s="170" t="s">
        <v>6</v>
      </c>
      <c r="D2" s="171"/>
      <c r="E2" s="172"/>
      <c r="F2" s="171" t="s">
        <v>148</v>
      </c>
      <c r="G2" s="171"/>
      <c r="H2" s="171"/>
      <c r="I2" s="170" t="s">
        <v>7</v>
      </c>
      <c r="J2" s="171"/>
      <c r="K2" s="172"/>
      <c r="L2" s="176" t="s">
        <v>98</v>
      </c>
      <c r="M2" s="168" t="s">
        <v>170</v>
      </c>
      <c r="N2" s="166" t="s">
        <v>171</v>
      </c>
    </row>
    <row r="3" spans="1:14" ht="31.5" customHeight="1" thickBot="1" x14ac:dyDescent="0.3">
      <c r="A3" s="169"/>
      <c r="B3" s="169"/>
      <c r="C3" s="2" t="s">
        <v>10</v>
      </c>
      <c r="D3" s="2" t="s">
        <v>11</v>
      </c>
      <c r="E3" s="2" t="s">
        <v>12</v>
      </c>
      <c r="F3" s="2" t="s">
        <v>14</v>
      </c>
      <c r="G3" s="2" t="s">
        <v>15</v>
      </c>
      <c r="H3" s="2" t="s">
        <v>17</v>
      </c>
      <c r="I3" s="2" t="s">
        <v>19</v>
      </c>
      <c r="J3" s="2" t="s">
        <v>20</v>
      </c>
      <c r="K3" s="2" t="s">
        <v>22</v>
      </c>
      <c r="L3" s="177"/>
      <c r="M3" s="169"/>
      <c r="N3" s="167"/>
    </row>
    <row r="4" spans="1:14" ht="15.75" thickBot="1" x14ac:dyDescent="0.3">
      <c r="A4" s="3" t="s">
        <v>23</v>
      </c>
      <c r="B4" s="5"/>
      <c r="C4" s="6"/>
      <c r="D4" s="6"/>
      <c r="E4" s="6"/>
      <c r="F4" s="6"/>
      <c r="G4" s="6"/>
      <c r="H4" s="6"/>
      <c r="I4" s="6"/>
      <c r="J4" s="6"/>
      <c r="K4" s="6"/>
      <c r="L4" s="41"/>
      <c r="M4" s="5"/>
      <c r="N4" s="139"/>
    </row>
    <row r="5" spans="1:14" ht="23.25" thickBot="1" x14ac:dyDescent="0.3">
      <c r="A5" s="7" t="s">
        <v>146</v>
      </c>
      <c r="B5" s="52">
        <v>200</v>
      </c>
      <c r="C5" s="52">
        <v>7.12</v>
      </c>
      <c r="D5" s="52">
        <v>9.64</v>
      </c>
      <c r="E5" s="52">
        <v>24.6</v>
      </c>
      <c r="F5" s="52">
        <v>0.12</v>
      </c>
      <c r="G5" s="52">
        <v>0.24</v>
      </c>
      <c r="H5" s="60">
        <v>0.92</v>
      </c>
      <c r="I5" s="60">
        <v>190.54</v>
      </c>
      <c r="J5" s="60">
        <v>61.4</v>
      </c>
      <c r="K5" s="52">
        <v>1.54</v>
      </c>
      <c r="L5" s="52">
        <v>214.14</v>
      </c>
      <c r="M5" s="52">
        <v>120207</v>
      </c>
      <c r="N5" s="123" t="s">
        <v>161</v>
      </c>
    </row>
    <row r="6" spans="1:14" s="34" customFormat="1" ht="26.25" thickBot="1" x14ac:dyDescent="0.3">
      <c r="A6" s="12" t="s">
        <v>143</v>
      </c>
      <c r="B6" s="52">
        <v>20</v>
      </c>
      <c r="C6" s="52">
        <v>2.2200000000000002</v>
      </c>
      <c r="D6" s="52">
        <v>2.7</v>
      </c>
      <c r="E6" s="52">
        <v>0.76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36.200000000000003</v>
      </c>
      <c r="M6" s="52"/>
      <c r="N6" s="52"/>
    </row>
    <row r="7" spans="1:14" ht="23.25" thickBot="1" x14ac:dyDescent="0.3">
      <c r="A7" s="7" t="s">
        <v>118</v>
      </c>
      <c r="B7" s="52">
        <v>200</v>
      </c>
      <c r="C7" s="52">
        <v>0</v>
      </c>
      <c r="D7" s="52">
        <v>0</v>
      </c>
      <c r="E7" s="52">
        <v>15.98</v>
      </c>
      <c r="F7" s="52">
        <v>0</v>
      </c>
      <c r="G7" s="52">
        <v>0</v>
      </c>
      <c r="H7" s="52">
        <v>0</v>
      </c>
      <c r="I7" s="52">
        <v>3.94</v>
      </c>
      <c r="J7" s="52">
        <v>0</v>
      </c>
      <c r="K7" s="52">
        <v>0.04</v>
      </c>
      <c r="L7" s="52">
        <v>63.84</v>
      </c>
      <c r="M7" s="52">
        <v>160106</v>
      </c>
      <c r="N7" s="123" t="s">
        <v>161</v>
      </c>
    </row>
    <row r="8" spans="1:14" ht="23.25" thickBot="1" x14ac:dyDescent="0.3">
      <c r="A8" s="7" t="s">
        <v>24</v>
      </c>
      <c r="B8" s="52">
        <v>40</v>
      </c>
      <c r="C8" s="52">
        <v>3</v>
      </c>
      <c r="D8" s="52">
        <v>1.1599999999999999</v>
      </c>
      <c r="E8" s="108">
        <v>20.56</v>
      </c>
      <c r="F8" s="52">
        <v>4.3999999999999997E-2</v>
      </c>
      <c r="G8" s="52">
        <v>1.2E-2</v>
      </c>
      <c r="H8" s="108">
        <v>0</v>
      </c>
      <c r="I8" s="52">
        <v>9.4</v>
      </c>
      <c r="J8" s="52">
        <v>5.2</v>
      </c>
      <c r="K8" s="52">
        <v>0.48</v>
      </c>
      <c r="L8" s="52">
        <v>104.8</v>
      </c>
      <c r="M8" s="52">
        <v>200102</v>
      </c>
      <c r="N8" s="123" t="s">
        <v>161</v>
      </c>
    </row>
    <row r="9" spans="1:14" s="34" customFormat="1" ht="39" thickBot="1" x14ac:dyDescent="0.3">
      <c r="A9" s="12" t="s">
        <v>121</v>
      </c>
      <c r="B9" s="52">
        <v>10</v>
      </c>
      <c r="C9" s="52">
        <v>0.08</v>
      </c>
      <c r="D9" s="52">
        <v>8.25</v>
      </c>
      <c r="E9" s="52">
        <v>0.08</v>
      </c>
      <c r="F9" s="52">
        <v>0</v>
      </c>
      <c r="G9" s="52">
        <v>0.01</v>
      </c>
      <c r="H9" s="52">
        <v>0</v>
      </c>
      <c r="I9" s="52">
        <v>1.2</v>
      </c>
      <c r="J9" s="52">
        <v>0</v>
      </c>
      <c r="K9" s="52">
        <v>0.02</v>
      </c>
      <c r="L9" s="52">
        <v>74.8</v>
      </c>
      <c r="M9" s="52">
        <v>140113</v>
      </c>
      <c r="N9" s="123" t="s">
        <v>161</v>
      </c>
    </row>
    <row r="10" spans="1:14" ht="26.25" thickBot="1" x14ac:dyDescent="0.3">
      <c r="A10" s="7" t="s">
        <v>144</v>
      </c>
      <c r="B10" s="52">
        <v>200</v>
      </c>
      <c r="C10" s="52">
        <v>3.38</v>
      </c>
      <c r="D10" s="60">
        <v>3.44</v>
      </c>
      <c r="E10" s="52">
        <v>14.84</v>
      </c>
      <c r="F10" s="52">
        <v>0.18</v>
      </c>
      <c r="G10" s="52">
        <v>0.16</v>
      </c>
      <c r="H10" s="52">
        <v>10</v>
      </c>
      <c r="I10" s="52">
        <v>127.3</v>
      </c>
      <c r="J10" s="52">
        <v>21.9</v>
      </c>
      <c r="K10" s="52">
        <v>0.48</v>
      </c>
      <c r="L10" s="52">
        <v>104.52</v>
      </c>
      <c r="M10" s="52"/>
      <c r="N10" s="52"/>
    </row>
    <row r="11" spans="1:14" ht="15.75" thickBot="1" x14ac:dyDescent="0.3">
      <c r="A11" s="8" t="s">
        <v>25</v>
      </c>
      <c r="B11" s="1">
        <v>670</v>
      </c>
      <c r="C11" s="15">
        <f t="shared" ref="C11:K11" si="0">SUM(C5:C10)</f>
        <v>15.8</v>
      </c>
      <c r="D11" s="15">
        <f t="shared" si="0"/>
        <v>25.19</v>
      </c>
      <c r="E11" s="15">
        <f t="shared" si="0"/>
        <v>76.820000000000007</v>
      </c>
      <c r="F11" s="15">
        <f t="shared" si="0"/>
        <v>0.34399999999999997</v>
      </c>
      <c r="G11" s="15">
        <f t="shared" si="0"/>
        <v>0.42200000000000004</v>
      </c>
      <c r="H11" s="15">
        <f t="shared" si="0"/>
        <v>10.92</v>
      </c>
      <c r="I11" s="15">
        <f t="shared" si="0"/>
        <v>332.38</v>
      </c>
      <c r="J11" s="15">
        <f t="shared" si="0"/>
        <v>88.5</v>
      </c>
      <c r="K11" s="15">
        <f t="shared" si="0"/>
        <v>2.56</v>
      </c>
      <c r="L11" s="16">
        <f>SUM(L5:L10)</f>
        <v>598.29999999999995</v>
      </c>
      <c r="M11" s="1"/>
      <c r="N11" s="16"/>
    </row>
    <row r="12" spans="1:14" ht="15.75" thickBot="1" x14ac:dyDescent="0.3">
      <c r="A12" s="3" t="s">
        <v>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33"/>
      <c r="M12" s="6"/>
      <c r="N12" s="33"/>
    </row>
    <row r="13" spans="1:14" ht="39" thickBot="1" x14ac:dyDescent="0.3">
      <c r="A13" s="7" t="s">
        <v>120</v>
      </c>
      <c r="B13" s="52">
        <v>200</v>
      </c>
      <c r="C13" s="52">
        <v>2</v>
      </c>
      <c r="D13" s="52">
        <v>0.2</v>
      </c>
      <c r="E13" s="52">
        <v>20.2</v>
      </c>
      <c r="F13" s="52">
        <v>0.02</v>
      </c>
      <c r="G13" s="52">
        <v>0</v>
      </c>
      <c r="H13" s="52">
        <v>4</v>
      </c>
      <c r="I13" s="52">
        <v>14</v>
      </c>
      <c r="J13" s="52">
        <v>8</v>
      </c>
      <c r="K13" s="52">
        <v>2.8</v>
      </c>
      <c r="L13" s="52">
        <v>92</v>
      </c>
      <c r="M13" s="52">
        <v>160223</v>
      </c>
      <c r="N13" s="123" t="s">
        <v>161</v>
      </c>
    </row>
    <row r="14" spans="1:14" ht="15.75" thickBot="1" x14ac:dyDescent="0.3">
      <c r="A14" s="8" t="s">
        <v>25</v>
      </c>
      <c r="B14" s="1">
        <v>200</v>
      </c>
      <c r="C14" s="52">
        <v>2</v>
      </c>
      <c r="D14" s="52">
        <v>0.2</v>
      </c>
      <c r="E14" s="52">
        <v>20.2</v>
      </c>
      <c r="F14" s="52">
        <v>0.02</v>
      </c>
      <c r="G14" s="52">
        <v>0</v>
      </c>
      <c r="H14" s="52">
        <v>4</v>
      </c>
      <c r="I14" s="52">
        <v>34</v>
      </c>
      <c r="J14" s="52">
        <v>8</v>
      </c>
      <c r="K14" s="52">
        <v>2.8</v>
      </c>
      <c r="L14" s="53">
        <v>92</v>
      </c>
      <c r="M14" s="1"/>
      <c r="N14" s="52"/>
    </row>
    <row r="15" spans="1:14" ht="15.75" thickBot="1" x14ac:dyDescent="0.3">
      <c r="A15" s="3" t="s">
        <v>27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33"/>
      <c r="M15" s="6"/>
      <c r="N15" s="33"/>
    </row>
    <row r="16" spans="1:14" s="34" customFormat="1" ht="26.25" thickBot="1" x14ac:dyDescent="0.3">
      <c r="A16" s="12" t="s">
        <v>116</v>
      </c>
      <c r="B16" s="1">
        <v>60</v>
      </c>
      <c r="C16" s="1">
        <v>1.86</v>
      </c>
      <c r="D16" s="1">
        <v>0.12</v>
      </c>
      <c r="E16" s="1">
        <v>3.9</v>
      </c>
      <c r="F16" s="1">
        <v>6.6000000000000003E-2</v>
      </c>
      <c r="G16" s="1">
        <v>0.03</v>
      </c>
      <c r="H16" s="1">
        <v>6</v>
      </c>
      <c r="I16" s="1">
        <v>93.6</v>
      </c>
      <c r="J16" s="1">
        <v>12.6</v>
      </c>
      <c r="K16" s="1">
        <v>0.42</v>
      </c>
      <c r="L16" s="14">
        <v>24.12</v>
      </c>
      <c r="M16" s="1">
        <v>130206</v>
      </c>
      <c r="N16" s="123" t="s">
        <v>161</v>
      </c>
    </row>
    <row r="17" spans="1:15" s="34" customFormat="1" ht="34.5" thickBot="1" x14ac:dyDescent="0.3">
      <c r="A17" s="12" t="s">
        <v>207</v>
      </c>
      <c r="B17" s="1">
        <v>250</v>
      </c>
      <c r="C17" s="1">
        <v>5.87</v>
      </c>
      <c r="D17" s="1">
        <v>11.52</v>
      </c>
      <c r="E17" s="1">
        <v>17.07</v>
      </c>
      <c r="F17" s="1">
        <v>0.11</v>
      </c>
      <c r="G17" s="1">
        <v>0.23</v>
      </c>
      <c r="H17" s="1">
        <v>8.18</v>
      </c>
      <c r="I17" s="1">
        <v>191</v>
      </c>
      <c r="J17" s="1">
        <v>0</v>
      </c>
      <c r="K17" s="1">
        <v>0.96</v>
      </c>
      <c r="L17" s="14">
        <v>195.5</v>
      </c>
      <c r="M17" s="1">
        <v>106</v>
      </c>
      <c r="N17" s="153" t="s">
        <v>172</v>
      </c>
    </row>
    <row r="18" spans="1:15" s="34" customFormat="1" ht="39" thickBot="1" x14ac:dyDescent="0.3">
      <c r="A18" s="12" t="s">
        <v>97</v>
      </c>
      <c r="B18" s="60">
        <v>100</v>
      </c>
      <c r="C18" s="60">
        <v>12.21</v>
      </c>
      <c r="D18" s="60">
        <v>9.75</v>
      </c>
      <c r="E18" s="60">
        <v>11.7</v>
      </c>
      <c r="F18" s="60">
        <v>0.05</v>
      </c>
      <c r="G18" s="60">
        <v>0.1</v>
      </c>
      <c r="H18" s="60">
        <v>0</v>
      </c>
      <c r="I18" s="60">
        <v>8.44</v>
      </c>
      <c r="J18" s="60">
        <v>20.81</v>
      </c>
      <c r="K18" s="60">
        <v>1.78</v>
      </c>
      <c r="L18" s="60">
        <v>180.75</v>
      </c>
      <c r="M18" s="52">
        <v>120521</v>
      </c>
      <c r="N18" s="123" t="s">
        <v>161</v>
      </c>
    </row>
    <row r="19" spans="1:15" s="34" customFormat="1" ht="34.5" thickBot="1" x14ac:dyDescent="0.3">
      <c r="A19" s="12" t="s">
        <v>126</v>
      </c>
      <c r="B19" s="1">
        <v>180</v>
      </c>
      <c r="C19" s="1">
        <v>2.556</v>
      </c>
      <c r="D19" s="1">
        <v>10.94</v>
      </c>
      <c r="E19" s="1">
        <v>15.04</v>
      </c>
      <c r="F19" s="1">
        <v>3.2000000000000001E-2</v>
      </c>
      <c r="G19" s="1">
        <v>6.8000000000000005E-2</v>
      </c>
      <c r="H19" s="1">
        <v>17.100000000000001</v>
      </c>
      <c r="I19" s="1">
        <v>63.25</v>
      </c>
      <c r="J19" s="1">
        <v>0</v>
      </c>
      <c r="K19" s="1">
        <v>2.3759999999999999</v>
      </c>
      <c r="L19" s="14">
        <v>169.02</v>
      </c>
      <c r="M19" s="1">
        <v>33</v>
      </c>
      <c r="N19" s="153" t="s">
        <v>172</v>
      </c>
    </row>
    <row r="20" spans="1:15" s="34" customFormat="1" ht="26.25" thickBot="1" x14ac:dyDescent="0.3">
      <c r="A20" s="12" t="s">
        <v>40</v>
      </c>
      <c r="B20" s="1">
        <v>20</v>
      </c>
      <c r="C20" s="1">
        <v>2.1459999999999999</v>
      </c>
      <c r="D20" s="1">
        <v>0.83</v>
      </c>
      <c r="E20" s="1">
        <v>14.7</v>
      </c>
      <c r="F20" s="1">
        <v>3.2000000000000001E-2</v>
      </c>
      <c r="G20" s="1">
        <v>8.0000000000000002E-3</v>
      </c>
      <c r="H20" s="1">
        <v>0</v>
      </c>
      <c r="I20" s="1">
        <v>6.7220000000000004</v>
      </c>
      <c r="J20" s="1" t="s">
        <v>150</v>
      </c>
      <c r="K20" s="1">
        <v>0.34399999999999997</v>
      </c>
      <c r="L20" s="1">
        <v>74.932000000000002</v>
      </c>
      <c r="M20" s="1">
        <v>180601</v>
      </c>
      <c r="N20" s="123" t="s">
        <v>161</v>
      </c>
    </row>
    <row r="21" spans="1:15" ht="39" thickBot="1" x14ac:dyDescent="0.3">
      <c r="A21" s="12" t="s">
        <v>88</v>
      </c>
      <c r="B21" s="52">
        <v>200</v>
      </c>
      <c r="C21" s="52">
        <v>0.68</v>
      </c>
      <c r="D21" s="52">
        <v>0.28000000000000003</v>
      </c>
      <c r="E21" s="52">
        <v>20.76</v>
      </c>
      <c r="F21" s="52">
        <v>0</v>
      </c>
      <c r="G21" s="52">
        <v>0</v>
      </c>
      <c r="H21" s="52">
        <v>100</v>
      </c>
      <c r="I21" s="52">
        <v>21.34</v>
      </c>
      <c r="J21" s="52">
        <v>3.44</v>
      </c>
      <c r="K21" s="52">
        <v>0.56299999999999994</v>
      </c>
      <c r="L21" s="52">
        <v>88.2</v>
      </c>
      <c r="M21" s="52">
        <v>388</v>
      </c>
      <c r="N21" s="125" t="s">
        <v>160</v>
      </c>
    </row>
    <row r="22" spans="1:15" ht="23.25" thickBot="1" x14ac:dyDescent="0.3">
      <c r="A22" s="7" t="s">
        <v>24</v>
      </c>
      <c r="B22" s="52">
        <v>20</v>
      </c>
      <c r="C22" s="52">
        <v>1.5</v>
      </c>
      <c r="D22" s="52">
        <v>0.57999999999999996</v>
      </c>
      <c r="E22" s="52">
        <v>10.28</v>
      </c>
      <c r="F22" s="52">
        <v>2.1999999999999999E-2</v>
      </c>
      <c r="G22" s="52">
        <v>6.0000000000000001E-3</v>
      </c>
      <c r="H22" s="52">
        <v>0</v>
      </c>
      <c r="I22" s="52">
        <v>4.7</v>
      </c>
      <c r="J22" s="52">
        <v>2.6</v>
      </c>
      <c r="K22" s="52">
        <v>0.24</v>
      </c>
      <c r="L22" s="52">
        <v>52.4</v>
      </c>
      <c r="M22" s="52">
        <v>200102</v>
      </c>
      <c r="N22" s="123" t="s">
        <v>161</v>
      </c>
      <c r="O22" s="34"/>
    </row>
    <row r="23" spans="1:15" ht="23.25" thickBot="1" x14ac:dyDescent="0.3">
      <c r="A23" s="7" t="s">
        <v>28</v>
      </c>
      <c r="B23" s="52">
        <v>20</v>
      </c>
      <c r="C23" s="52">
        <v>1.1200000000000001</v>
      </c>
      <c r="D23" s="52">
        <v>0.22</v>
      </c>
      <c r="E23" s="52">
        <v>9.8800000000000008</v>
      </c>
      <c r="F23" s="52">
        <v>2.1999999999999999E-2</v>
      </c>
      <c r="G23" s="52">
        <v>6.0000000000000001E-3</v>
      </c>
      <c r="H23" s="52">
        <v>0</v>
      </c>
      <c r="I23" s="52">
        <v>50</v>
      </c>
      <c r="J23" s="52">
        <v>5</v>
      </c>
      <c r="K23" s="52">
        <v>0.62</v>
      </c>
      <c r="L23" s="53">
        <v>46.4</v>
      </c>
      <c r="M23" s="53">
        <v>200103</v>
      </c>
      <c r="N23" s="123" t="s">
        <v>161</v>
      </c>
    </row>
    <row r="24" spans="1:15" ht="15.75" thickBot="1" x14ac:dyDescent="0.3">
      <c r="A24" s="8" t="s">
        <v>47</v>
      </c>
      <c r="B24" s="1">
        <v>850</v>
      </c>
      <c r="C24" s="15">
        <f t="shared" ref="C24:K24" si="1">SUM(C20:C23)</f>
        <v>5.4460000000000006</v>
      </c>
      <c r="D24" s="15">
        <f t="shared" si="1"/>
        <v>1.91</v>
      </c>
      <c r="E24" s="15">
        <f t="shared" si="1"/>
        <v>55.620000000000005</v>
      </c>
      <c r="F24" s="15">
        <f t="shared" si="1"/>
        <v>7.5999999999999998E-2</v>
      </c>
      <c r="G24" s="15">
        <f t="shared" si="1"/>
        <v>0.02</v>
      </c>
      <c r="H24" s="15">
        <f t="shared" si="1"/>
        <v>100</v>
      </c>
      <c r="I24" s="15">
        <f t="shared" si="1"/>
        <v>82.762</v>
      </c>
      <c r="J24" s="15">
        <f t="shared" si="1"/>
        <v>11.04</v>
      </c>
      <c r="K24" s="15">
        <f t="shared" si="1"/>
        <v>1.7669999999999999</v>
      </c>
      <c r="L24" s="16">
        <f>L16+L17+L18+L19+L20+L21+L22+L23</f>
        <v>831.322</v>
      </c>
      <c r="M24" s="15"/>
      <c r="N24" s="16"/>
    </row>
    <row r="25" spans="1:15" ht="15.75" thickBot="1" x14ac:dyDescent="0.3">
      <c r="A25" s="9" t="s">
        <v>29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33"/>
      <c r="M25" s="6"/>
      <c r="N25" s="33"/>
    </row>
    <row r="26" spans="1:15" ht="23.25" thickBot="1" x14ac:dyDescent="0.3">
      <c r="A26" s="12" t="s">
        <v>82</v>
      </c>
      <c r="B26" s="52">
        <v>100</v>
      </c>
      <c r="C26" s="104">
        <v>44821</v>
      </c>
      <c r="D26" s="52">
        <v>11.43</v>
      </c>
      <c r="E26" s="52">
        <v>20.14</v>
      </c>
      <c r="F26" s="52">
        <v>0.15</v>
      </c>
      <c r="G26" s="52">
        <v>0.27</v>
      </c>
      <c r="H26" s="52">
        <v>0.46</v>
      </c>
      <c r="I26" s="52">
        <v>198.32</v>
      </c>
      <c r="J26" s="52">
        <v>23.11</v>
      </c>
      <c r="K26" s="52">
        <v>0.56999999999999995</v>
      </c>
      <c r="L26" s="52">
        <v>255.22</v>
      </c>
      <c r="M26" s="52">
        <v>120305</v>
      </c>
      <c r="N26" s="123" t="s">
        <v>161</v>
      </c>
    </row>
    <row r="27" spans="1:15" ht="26.25" thickBot="1" x14ac:dyDescent="0.3">
      <c r="A27" s="7" t="s">
        <v>86</v>
      </c>
      <c r="B27" s="52">
        <v>20</v>
      </c>
      <c r="C27" s="52">
        <v>1.44</v>
      </c>
      <c r="D27" s="52">
        <v>1.7</v>
      </c>
      <c r="E27" s="52">
        <v>11.1</v>
      </c>
      <c r="F27" s="52">
        <v>1.2E-2</v>
      </c>
      <c r="G27" s="52">
        <v>7.5999999999999998E-2</v>
      </c>
      <c r="H27" s="52">
        <v>0.2</v>
      </c>
      <c r="I27" s="52">
        <v>61.4</v>
      </c>
      <c r="J27" s="52">
        <v>6.8</v>
      </c>
      <c r="K27" s="52">
        <v>0.04</v>
      </c>
      <c r="L27" s="52">
        <v>65.599999999999994</v>
      </c>
      <c r="M27" s="52">
        <v>140201</v>
      </c>
      <c r="N27" s="123" t="s">
        <v>161</v>
      </c>
    </row>
    <row r="28" spans="1:15" ht="26.25" thickBot="1" x14ac:dyDescent="0.3">
      <c r="A28" s="7" t="s">
        <v>83</v>
      </c>
      <c r="B28" s="55">
        <v>150</v>
      </c>
      <c r="C28" s="55">
        <v>1.35</v>
      </c>
      <c r="D28" s="55">
        <v>0.3</v>
      </c>
      <c r="E28" s="55">
        <v>12.15</v>
      </c>
      <c r="F28" s="55">
        <v>0.06</v>
      </c>
      <c r="G28" s="55">
        <v>4.4999999999999998E-2</v>
      </c>
      <c r="H28" s="55">
        <v>90</v>
      </c>
      <c r="I28" s="55">
        <v>51</v>
      </c>
      <c r="J28" s="55">
        <v>19.5</v>
      </c>
      <c r="K28" s="55">
        <v>0</v>
      </c>
      <c r="L28" s="55">
        <v>64.5</v>
      </c>
      <c r="M28" s="55">
        <v>210102</v>
      </c>
      <c r="N28" s="123" t="s">
        <v>161</v>
      </c>
    </row>
    <row r="29" spans="1:15" ht="39" thickBot="1" x14ac:dyDescent="0.3">
      <c r="A29" s="7" t="s">
        <v>186</v>
      </c>
      <c r="B29" s="52">
        <v>200</v>
      </c>
      <c r="C29" s="52">
        <v>0.04</v>
      </c>
      <c r="D29" s="52">
        <v>0</v>
      </c>
      <c r="E29" s="52">
        <v>16.100000000000001</v>
      </c>
      <c r="F29" s="52">
        <v>0</v>
      </c>
      <c r="G29" s="52">
        <v>0</v>
      </c>
      <c r="H29" s="52">
        <v>1.6</v>
      </c>
      <c r="I29" s="60">
        <v>5.54</v>
      </c>
      <c r="J29" s="60">
        <v>0.48</v>
      </c>
      <c r="K29" s="52">
        <v>0.08</v>
      </c>
      <c r="L29" s="52">
        <v>65.2</v>
      </c>
      <c r="M29" s="52">
        <v>160106</v>
      </c>
      <c r="N29" s="123" t="s">
        <v>161</v>
      </c>
    </row>
    <row r="30" spans="1:15" ht="15.75" thickBot="1" x14ac:dyDescent="0.3">
      <c r="A30" s="8" t="s">
        <v>25</v>
      </c>
      <c r="B30" s="1">
        <v>470</v>
      </c>
      <c r="C30" s="15">
        <f t="shared" ref="C30:K30" si="2">SUM(C26:C29)</f>
        <v>44823.83</v>
      </c>
      <c r="D30" s="15">
        <f t="shared" si="2"/>
        <v>13.43</v>
      </c>
      <c r="E30" s="15">
        <f t="shared" si="2"/>
        <v>59.49</v>
      </c>
      <c r="F30" s="15">
        <f t="shared" si="2"/>
        <v>0.222</v>
      </c>
      <c r="G30" s="15">
        <f t="shared" si="2"/>
        <v>0.39100000000000001</v>
      </c>
      <c r="H30" s="15">
        <f t="shared" si="2"/>
        <v>92.259999999999991</v>
      </c>
      <c r="I30" s="15">
        <f t="shared" si="2"/>
        <v>316.26</v>
      </c>
      <c r="J30" s="15">
        <f t="shared" si="2"/>
        <v>49.889999999999993</v>
      </c>
      <c r="K30" s="15">
        <f t="shared" si="2"/>
        <v>0.69</v>
      </c>
      <c r="L30" s="16">
        <f>L26+L27+L28+L29</f>
        <v>450.52</v>
      </c>
      <c r="M30" s="1"/>
      <c r="N30" s="16"/>
    </row>
    <row r="31" spans="1:15" ht="26.25" thickBot="1" x14ac:dyDescent="0.3">
      <c r="A31" s="7" t="s">
        <v>99</v>
      </c>
      <c r="B31" s="1">
        <v>400</v>
      </c>
      <c r="C31" s="1"/>
      <c r="D31" s="1"/>
      <c r="E31" s="1"/>
      <c r="F31" s="1"/>
      <c r="G31" s="1"/>
      <c r="H31" s="1"/>
      <c r="I31" s="1"/>
      <c r="J31" s="1"/>
      <c r="K31" s="1"/>
      <c r="L31" s="14"/>
      <c r="M31" s="1"/>
      <c r="N31" s="14"/>
    </row>
    <row r="32" spans="1:15" ht="16.5" thickBot="1" x14ac:dyDescent="0.3">
      <c r="A32" s="10" t="s">
        <v>30</v>
      </c>
      <c r="B32" s="11"/>
      <c r="C32" s="17">
        <f t="shared" ref="C32:K32" si="3">SUMIF($A:$A,"Итого",C:C)</f>
        <v>44841.630000000005</v>
      </c>
      <c r="D32" s="17">
        <f t="shared" si="3"/>
        <v>38.82</v>
      </c>
      <c r="E32" s="17">
        <f t="shared" si="3"/>
        <v>156.51000000000002</v>
      </c>
      <c r="F32" s="17">
        <f t="shared" si="3"/>
        <v>0.58599999999999997</v>
      </c>
      <c r="G32" s="17">
        <f t="shared" si="3"/>
        <v>0.81300000000000006</v>
      </c>
      <c r="H32" s="17">
        <f t="shared" si="3"/>
        <v>107.17999999999999</v>
      </c>
      <c r="I32" s="17">
        <f t="shared" si="3"/>
        <v>682.64</v>
      </c>
      <c r="J32" s="17">
        <f t="shared" si="3"/>
        <v>146.38999999999999</v>
      </c>
      <c r="K32" s="17">
        <f t="shared" si="3"/>
        <v>6.0499999999999989</v>
      </c>
      <c r="L32" s="42">
        <f>L11+L14+L24+L30</f>
        <v>1972.1419999999998</v>
      </c>
      <c r="M32" s="11"/>
      <c r="N32" s="42"/>
    </row>
    <row r="39" spans="12:12" x14ac:dyDescent="0.25">
      <c r="L39" s="43" t="s">
        <v>42</v>
      </c>
    </row>
  </sheetData>
  <mergeCells count="8">
    <mergeCell ref="N2:N3"/>
    <mergeCell ref="M2:M3"/>
    <mergeCell ref="L2:L3"/>
    <mergeCell ref="A2:A3"/>
    <mergeCell ref="B2:B3"/>
    <mergeCell ref="C2:E2"/>
    <mergeCell ref="F2:H2"/>
    <mergeCell ref="I2:K2"/>
  </mergeCells>
  <pageMargins left="0.25" right="0.25" top="0.75" bottom="0.75" header="0.3" footer="0.3"/>
  <pageSetup paperSize="9" scale="83" fitToHeight="0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Титул</vt:lpstr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День 12</vt:lpstr>
      <vt:lpstr>День 13</vt:lpstr>
      <vt:lpstr>День 14</vt:lpstr>
      <vt:lpstr>День 15</vt:lpstr>
      <vt:lpstr>День 16</vt:lpstr>
      <vt:lpstr>День 17</vt:lpstr>
      <vt:lpstr>День 18</vt:lpstr>
      <vt:lpstr>День 19</vt:lpstr>
      <vt:lpstr>День 20</vt:lpstr>
      <vt:lpstr>Общий</vt:lpstr>
      <vt:lpstr>Лист20</vt:lpstr>
      <vt:lpstr>Лист21</vt:lpstr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Врач</cp:lastModifiedBy>
  <cp:lastPrinted>2020-12-08T12:08:47Z</cp:lastPrinted>
  <dcterms:created xsi:type="dcterms:W3CDTF">2018-04-07T13:04:58Z</dcterms:created>
  <dcterms:modified xsi:type="dcterms:W3CDTF">2022-09-09T11:53:31Z</dcterms:modified>
</cp:coreProperties>
</file>